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836" activeTab="0"/>
  </bookViews>
  <sheets>
    <sheet name="文本编制说明" sheetId="1" r:id="rId1"/>
    <sheet name="封面" sheetId="2" r:id="rId2"/>
    <sheet name="目录" sheetId="3" r:id="rId3"/>
    <sheet name="收支总表1" sheetId="4" r:id="rId4"/>
    <sheet name="收入总表2" sheetId="5" r:id="rId5"/>
    <sheet name="支出总表3" sheetId="6" r:id="rId6"/>
    <sheet name="公共预算拨款支出明细表4-1" sheetId="7" r:id="rId7"/>
    <sheet name="公共预算拨款支出明细表4-2" sheetId="8" r:id="rId8"/>
    <sheet name="公共预算拨款基本支出明细表5-1 " sheetId="9" r:id="rId9"/>
    <sheet name="公共预算拨款基本支出明细表5-2 " sheetId="10" r:id="rId10"/>
    <sheet name="公共预算拨付项目支出预算表6" sheetId="11" r:id="rId11"/>
    <sheet name="事业收入安排的支出7" sheetId="12" r:id="rId12"/>
    <sheet name="政府性基金预算收支表8" sheetId="13" r:id="rId13"/>
    <sheet name="三公经费预算表9" sheetId="14" r:id="rId14"/>
    <sheet name="因公出国经费表10" sheetId="15" r:id="rId15"/>
    <sheet name="会议费预算表11" sheetId="16" r:id="rId16"/>
    <sheet name="培训费预算表12" sheetId="17" r:id="rId17"/>
    <sheet name="国有资产占有情况13" sheetId="18" r:id="rId18"/>
    <sheet name="单位人员情况表14" sheetId="19" r:id="rId19"/>
    <sheet name="政府采购汇总表15" sheetId="20" r:id="rId20"/>
    <sheet name="政府采购预算16" sheetId="21" r:id="rId21"/>
  </sheets>
  <definedNames>
    <definedName name="_xlnm.Print_Area" localSheetId="1">#N/A</definedName>
    <definedName name="_xlnm.Print_Area" localSheetId="14">#N/A</definedName>
    <definedName name="_xlnm.Print_Area">#N/A</definedName>
    <definedName name="_xlnm.Print_Titles" localSheetId="18">'单位人员情况表14'!$1:$7</definedName>
    <definedName name="_xlnm.Print_Titles" localSheetId="20">'政府采购预算16'!$1:$6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<sst xmlns="http://schemas.openxmlformats.org/spreadsheetml/2006/main" count="991" uniqueCount="576">
  <si>
    <t>附件二：</t>
  </si>
  <si>
    <t>2019年部门综合预算编制说明文本</t>
  </si>
  <si>
    <t xml:space="preserve"> 一、部门概况</t>
  </si>
  <si>
    <r>
      <t>1</t>
    </r>
    <r>
      <rPr>
        <sz val="14"/>
        <rFont val="仿宋_GB2312"/>
        <family val="3"/>
      </rPr>
      <t>、部门主要职责</t>
    </r>
  </si>
  <si>
    <r>
      <t>2</t>
    </r>
    <r>
      <rPr>
        <sz val="14"/>
        <rFont val="仿宋_GB2312"/>
        <family val="3"/>
      </rPr>
      <t>、2019年年度部门工作任务</t>
    </r>
  </si>
  <si>
    <r>
      <t>3</t>
    </r>
    <r>
      <rPr>
        <sz val="14"/>
        <rFont val="仿宋_GB2312"/>
        <family val="3"/>
      </rPr>
      <t>、部门基层预算单位构成及经费管理方式</t>
    </r>
  </si>
  <si>
    <r>
      <t>4</t>
    </r>
    <r>
      <rPr>
        <sz val="14"/>
        <rFont val="仿宋_GB2312"/>
        <family val="3"/>
      </rPr>
      <t>、部门人员情况说明</t>
    </r>
  </si>
  <si>
    <r>
      <t>5</t>
    </r>
    <r>
      <rPr>
        <sz val="14"/>
        <rFont val="仿宋_GB2312"/>
        <family val="3"/>
      </rPr>
      <t>、部门国有资产占有使用情况说明</t>
    </r>
  </si>
  <si>
    <r>
      <t>6</t>
    </r>
    <r>
      <rPr>
        <sz val="14"/>
        <rFont val="仿宋_GB2312"/>
        <family val="3"/>
      </rPr>
      <t>、部门预算绩效目标及管理情况说明</t>
    </r>
  </si>
  <si>
    <r>
      <t>7</t>
    </r>
    <r>
      <rPr>
        <sz val="14"/>
        <rFont val="仿宋_GB2312"/>
        <family val="3"/>
      </rPr>
      <t>、预算收支编制的依据及测算说明等概况。</t>
    </r>
  </si>
  <si>
    <r>
      <t xml:space="preserve"> </t>
    </r>
    <r>
      <rPr>
        <b/>
        <sz val="14"/>
        <rFont val="仿宋_GB2312"/>
        <family val="3"/>
      </rPr>
      <t>二、部门预算收支说明</t>
    </r>
  </si>
  <si>
    <r>
      <t>1</t>
    </r>
    <r>
      <rPr>
        <sz val="14"/>
        <rFont val="仿宋_GB2312"/>
        <family val="3"/>
      </rPr>
      <t>、收支预算总体情况</t>
    </r>
  </si>
  <si>
    <r>
      <t xml:space="preserve">    </t>
    </r>
    <r>
      <rPr>
        <sz val="14"/>
        <rFont val="仿宋_GB2312"/>
        <family val="3"/>
      </rPr>
      <t>（1）按照公共预算拨款、政府性基金、事业收入、事业单位经营收入、其他收入、上年结转等具体来源，说明各项收入口径，将相关数据与上年作以对比，分析增减原因。</t>
    </r>
  </si>
  <si>
    <r>
      <t xml:space="preserve">    </t>
    </r>
    <r>
      <rPr>
        <sz val="14"/>
        <rFont val="仿宋_GB2312"/>
        <family val="3"/>
      </rPr>
      <t>（2）按照支出功能分类科目和经济分类科目分别说明各项支出口径，将相关数据与上年作以对比，分析增减原因。</t>
    </r>
  </si>
  <si>
    <r>
      <t xml:space="preserve">   2</t>
    </r>
    <r>
      <rPr>
        <sz val="14"/>
        <rFont val="仿宋_GB2312"/>
        <family val="3"/>
      </rPr>
      <t>、公共预算拨款支出明细情况</t>
    </r>
  </si>
  <si>
    <r>
      <t xml:space="preserve">    </t>
    </r>
    <r>
      <rPr>
        <sz val="14"/>
        <rFont val="仿宋_GB2312"/>
        <family val="3"/>
      </rPr>
      <t>按照一级部门（或二级预算单位）和支出功能分类的类、款、项级科目以及支出经济分类的类、款级科目，区分基本支出、项目支出说明公共预算拨款支出情况，将相关数据与上年作以对比，分析增减原因。</t>
    </r>
  </si>
  <si>
    <r>
      <t xml:space="preserve">   3</t>
    </r>
    <r>
      <rPr>
        <sz val="14"/>
        <rFont val="仿宋_GB2312"/>
        <family val="3"/>
      </rPr>
      <t>、政府性基金预算支出情况（本部门无政府性基金预算）</t>
    </r>
  </si>
  <si>
    <r>
      <t xml:space="preserve">   4</t>
    </r>
    <r>
      <rPr>
        <sz val="14"/>
        <rFont val="仿宋_GB2312"/>
        <family val="3"/>
      </rPr>
      <t>、“三公”经费等预算情况。部门“三公”经费、会议费、培训费等一般支出预算编制总体、分项情况、增减变动情况和对“三公”经费增减变化原因的进行分析说明。注公务用车购置和运行费一定要细化到“公务用车购置费”和“公务用车运行费”。</t>
    </r>
  </si>
  <si>
    <r>
      <t xml:space="preserve">   5</t>
    </r>
    <r>
      <rPr>
        <sz val="14"/>
        <rFont val="仿宋_GB2312"/>
        <family val="3"/>
      </rPr>
      <t>、机关运行经费安排情况。安排保障本部门机关及下属行政、参公单位运行的各项资金，将相关数据与上年作以对比，分析增减原因。</t>
    </r>
  </si>
  <si>
    <r>
      <t xml:space="preserve">   6</t>
    </r>
    <r>
      <rPr>
        <sz val="14"/>
        <rFont val="仿宋_GB2312"/>
        <family val="3"/>
      </rPr>
      <t>、政府采购预算情况</t>
    </r>
  </si>
  <si>
    <t>三、对专业性较强的名词进行解释</t>
  </si>
  <si>
    <t>四、版式要求</t>
  </si>
  <si>
    <r>
      <t xml:space="preserve">   1</t>
    </r>
    <r>
      <rPr>
        <sz val="14"/>
        <rFont val="仿宋_GB2312"/>
        <family val="3"/>
      </rPr>
      <t>、部门概况、表格均采用A4纸横向排版。</t>
    </r>
  </si>
  <si>
    <r>
      <t xml:space="preserve">   2</t>
    </r>
    <r>
      <rPr>
        <sz val="14"/>
        <rFont val="仿宋_GB2312"/>
        <family val="3"/>
      </rPr>
      <t>、字体按照公文要求进行统一，标题用宋体小二号加黑，正文用仿宋体三号。</t>
    </r>
  </si>
  <si>
    <r>
      <t xml:space="preserve">   3</t>
    </r>
    <r>
      <rPr>
        <sz val="14"/>
        <rFont val="仿宋_GB2312"/>
        <family val="3"/>
      </rPr>
      <t>、数据金额单位用“元”，不保留小数。</t>
    </r>
  </si>
  <si>
    <t>2019年部门综合预算报表</t>
  </si>
  <si>
    <t>单位名称:靖边县青阳岔镇人民政府</t>
  </si>
  <si>
    <t>（公章）</t>
  </si>
  <si>
    <t>报送日期： 年  月  日</t>
  </si>
  <si>
    <t>单位负责人签章：         单位财务负责人签章：        制表人签章：</t>
  </si>
  <si>
    <t>目    录</t>
  </si>
  <si>
    <t>第一部分    部门预算主表</t>
  </si>
  <si>
    <t>预算01表</t>
  </si>
  <si>
    <t>收支预算总表</t>
  </si>
  <si>
    <t>预算02表</t>
  </si>
  <si>
    <t>收入预算总表</t>
  </si>
  <si>
    <t>预算03表</t>
  </si>
  <si>
    <t>支出预算总表</t>
  </si>
  <si>
    <t>预算04-1表</t>
  </si>
  <si>
    <t>一般公共预算支出明细表（政府预算经济分类）</t>
  </si>
  <si>
    <t>预算04-2表</t>
  </si>
  <si>
    <t>一般公共预算支出明细表(部门预算经济分类)</t>
  </si>
  <si>
    <t>预算05-1表</t>
  </si>
  <si>
    <t>一般公共预算基本支出明细表（政府预算经济分类）</t>
  </si>
  <si>
    <t>预算05-2表</t>
  </si>
  <si>
    <t>一般公共预算基本支出明细表(部门预算经济分类)</t>
  </si>
  <si>
    <t>预算06表</t>
  </si>
  <si>
    <t>一般公共预算项目支出明细表</t>
  </si>
  <si>
    <t>预算07表</t>
  </si>
  <si>
    <t>事业收入安排的支出预算表</t>
  </si>
  <si>
    <t>预算08表</t>
  </si>
  <si>
    <t>政府性基金预算收支预算表</t>
  </si>
  <si>
    <t>第二部分    部门预算附表</t>
  </si>
  <si>
    <t>预算09表</t>
  </si>
  <si>
    <t>财政拨款三公经费预算表</t>
  </si>
  <si>
    <t>预算10表</t>
  </si>
  <si>
    <t>因公出国(境)团组及经费安排预算表</t>
  </si>
  <si>
    <t>预算11表</t>
  </si>
  <si>
    <t>会议费预算表</t>
  </si>
  <si>
    <t>预算12表</t>
  </si>
  <si>
    <t>培训费预算表</t>
  </si>
  <si>
    <t>预算13表</t>
  </si>
  <si>
    <t>国有资产占有情况表</t>
  </si>
  <si>
    <t>预算14表</t>
  </si>
  <si>
    <t>单位人员情况表</t>
  </si>
  <si>
    <t>预算15表</t>
  </si>
  <si>
    <t>政府采购预算汇总表</t>
  </si>
  <si>
    <t>预算16表</t>
  </si>
  <si>
    <t>政府采购预算表</t>
  </si>
  <si>
    <t>预算01</t>
  </si>
  <si>
    <t>单位：元</t>
  </si>
  <si>
    <r>
      <rPr>
        <b/>
        <sz val="10"/>
        <rFont val="宋体"/>
        <family val="0"/>
      </rPr>
      <t>收</t>
    </r>
    <r>
      <rPr>
        <b/>
        <sz val="10"/>
        <rFont val="宋体"/>
        <family val="0"/>
      </rPr>
      <t>入</t>
    </r>
  </si>
  <si>
    <r>
      <rPr>
        <b/>
        <sz val="10"/>
        <rFont val="宋体"/>
        <family val="0"/>
      </rPr>
      <t>支</t>
    </r>
    <r>
      <rPr>
        <b/>
        <sz val="10"/>
        <rFont val="宋体"/>
        <family val="0"/>
      </rPr>
      <t>出</t>
    </r>
  </si>
  <si>
    <r>
      <rPr>
        <b/>
        <sz val="10"/>
        <rFont val="宋体"/>
        <family val="0"/>
      </rPr>
      <t>项</t>
    </r>
    <r>
      <rPr>
        <b/>
        <sz val="10"/>
        <rFont val="宋体"/>
        <family val="0"/>
      </rPr>
      <t>目</t>
    </r>
  </si>
  <si>
    <r>
      <t>2019</t>
    </r>
    <r>
      <rPr>
        <b/>
        <sz val="10"/>
        <rFont val="宋体"/>
        <family val="0"/>
      </rPr>
      <t>年预算</t>
    </r>
  </si>
  <si>
    <t>功能分类</t>
  </si>
  <si>
    <t>政府预算经济分类</t>
  </si>
  <si>
    <t>部门预算经济分类</t>
  </si>
  <si>
    <t>一、公共预算拨款</t>
  </si>
  <si>
    <t>一、一般公共服务</t>
  </si>
  <si>
    <t>一、机关工资福利工资</t>
  </si>
  <si>
    <t>一、工资福利支出</t>
  </si>
  <si>
    <t xml:space="preserve">    1、基本支出</t>
  </si>
  <si>
    <t>二、外交</t>
  </si>
  <si>
    <t>二、机关商品和服务支出</t>
  </si>
  <si>
    <t>二、商品和服务支出</t>
  </si>
  <si>
    <t xml:space="preserve">       ⑴、公用经费</t>
  </si>
  <si>
    <t>三、国防</t>
  </si>
  <si>
    <t>三、机关资本性支出（一）</t>
  </si>
  <si>
    <t>三、对个人和家庭的补助</t>
  </si>
  <si>
    <t xml:space="preserve">       ⑵、人员经费</t>
  </si>
  <si>
    <t>四、公共安全</t>
  </si>
  <si>
    <t>四、机关资本性支出（二）</t>
  </si>
  <si>
    <t>四、对企事业单位的补助</t>
  </si>
  <si>
    <t xml:space="preserve">    2、专项业务费</t>
  </si>
  <si>
    <t>五、教育</t>
  </si>
  <si>
    <t>五、对事业单位经常性补助</t>
  </si>
  <si>
    <t>五、转移性支出</t>
  </si>
  <si>
    <t xml:space="preserve">    3、项目支出</t>
  </si>
  <si>
    <t>六、科学技术</t>
  </si>
  <si>
    <t>六、对事业单位资本性补助</t>
  </si>
  <si>
    <t>六、债务利息支出</t>
  </si>
  <si>
    <t>二 、事业收入</t>
  </si>
  <si>
    <t>七、文化体育与传媒</t>
  </si>
  <si>
    <t>七、对企业补助</t>
  </si>
  <si>
    <t>七、债务还本支出</t>
  </si>
  <si>
    <t xml:space="preserve">    1、纳入财政专户管理的教育收费</t>
  </si>
  <si>
    <t>八、社会保障和就业</t>
  </si>
  <si>
    <t>八、对企业资本性支出</t>
  </si>
  <si>
    <t>八、基本建设支出</t>
  </si>
  <si>
    <t xml:space="preserve">    2、其他事业收入</t>
  </si>
  <si>
    <t>九、社会保险基金</t>
  </si>
  <si>
    <t>九、对个人和家庭的补助</t>
  </si>
  <si>
    <t>九、其他资本性支出</t>
  </si>
  <si>
    <t>三、罚没收入</t>
  </si>
  <si>
    <t>十、医疗卫生与计划生育</t>
  </si>
  <si>
    <t>十、对社会保障基金补助</t>
  </si>
  <si>
    <t>十、其他支出</t>
  </si>
  <si>
    <t>四、行政性收费</t>
  </si>
  <si>
    <t>十一、节能环保</t>
  </si>
  <si>
    <t>十一、债务利息及费用支出</t>
  </si>
  <si>
    <t>十一、商品和服务类项目支出</t>
  </si>
  <si>
    <t>五、专项收入</t>
  </si>
  <si>
    <t>十二、城乡社区</t>
  </si>
  <si>
    <t>十二、债务还本支出</t>
  </si>
  <si>
    <t/>
  </si>
  <si>
    <t>六、事业单位经营收入</t>
  </si>
  <si>
    <t>十三、农林水</t>
  </si>
  <si>
    <t>十三、转移性支出</t>
  </si>
  <si>
    <t>七、政府性基金拨款</t>
  </si>
  <si>
    <t>十四、交通运输</t>
  </si>
  <si>
    <t>十四、预备费及预留</t>
  </si>
  <si>
    <t>八、其他收入</t>
  </si>
  <si>
    <t>十五、资源勘探信息等</t>
  </si>
  <si>
    <t>十五、其他支出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</si>
  <si>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</si>
  <si>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</si>
  <si>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</si>
  <si>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</si>
  <si>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</si>
  <si>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</si>
  <si>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十一、用事业收入弥补收支差额</t>
  </si>
  <si>
    <t>十九、国土海洋气象等</t>
  </si>
  <si>
    <t>十二、上年结余</t>
  </si>
  <si>
    <t>二十、住房保障支出</t>
  </si>
  <si>
    <t xml:space="preserve">    1、一般预算结余</t>
  </si>
  <si>
    <t>二十一、粮油物资储备管理事务</t>
  </si>
  <si>
    <t xml:space="preserve">    ⑴、正常经费结余</t>
  </si>
  <si>
    <t>二十二、预备费</t>
  </si>
  <si>
    <t xml:space="preserve">    ⑵、专项资金结余</t>
  </si>
  <si>
    <t>二十三、其他支出</t>
  </si>
  <si>
    <t xml:space="preserve">    ⑶、项目资金结余</t>
  </si>
  <si>
    <t>二十四、转移性支出</t>
  </si>
  <si>
    <t xml:space="preserve">    2、基金预算结余</t>
  </si>
  <si>
    <t>二十五、债务还本支出</t>
  </si>
  <si>
    <t>二十六、债务付息支出</t>
  </si>
  <si>
    <t>二十七、债务发行费用支出</t>
  </si>
  <si>
    <r>
      <rPr>
        <b/>
        <sz val="10"/>
        <rFont val="宋体"/>
        <family val="0"/>
      </rPr>
      <t>收</t>
    </r>
    <r>
      <rPr>
        <b/>
        <sz val="10"/>
        <rFont val="宋体"/>
        <family val="0"/>
      </rPr>
      <t>入</t>
    </r>
    <r>
      <rPr>
        <b/>
        <sz val="10"/>
        <rFont val="宋体"/>
        <family val="0"/>
      </rPr>
      <t>总</t>
    </r>
    <r>
      <rPr>
        <b/>
        <sz val="10"/>
        <rFont val="宋体"/>
        <family val="0"/>
      </rPr>
      <t>计</t>
    </r>
  </si>
  <si>
    <t>支出总计</t>
  </si>
  <si>
    <t>预算02</t>
  </si>
  <si>
    <t>项目</t>
  </si>
  <si>
    <t>总计</t>
  </si>
  <si>
    <t>公共预算拨款</t>
  </si>
  <si>
    <t>事业收入</t>
  </si>
  <si>
    <t>行政事业性收费</t>
  </si>
  <si>
    <t>罚没收入</t>
  </si>
  <si>
    <t>专项收入</t>
  </si>
  <si>
    <t>事业单位经营收入</t>
  </si>
  <si>
    <t>政府性基金拨款</t>
  </si>
  <si>
    <t>其他收入</t>
  </si>
  <si>
    <t>上级补助收入</t>
  </si>
  <si>
    <t>所属单位上缴收入</t>
  </si>
  <si>
    <t>用事业收入弥补收支差额</t>
  </si>
  <si>
    <t>上年结余</t>
  </si>
  <si>
    <t>功能分类科目编码（名称）</t>
  </si>
  <si>
    <t xml:space="preserve">单位名称  </t>
  </si>
  <si>
    <t>合计</t>
  </si>
  <si>
    <t>纳入财政专户管理的教育收费</t>
  </si>
  <si>
    <t>其他事业收入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</si>
  <si>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</si>
  <si>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</si>
  <si>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</si>
  <si>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</si>
  <si>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</si>
  <si>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</si>
  <si>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</si>
  <si>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</si>
  <si>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</si>
  <si>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公共预算结余</t>
  </si>
  <si>
    <t>基金预算结余</t>
  </si>
  <si>
    <t>总计：</t>
  </si>
  <si>
    <t>正常经费结余</t>
  </si>
  <si>
    <t>专项资金结余</t>
  </si>
  <si>
    <t>项目资金结余</t>
  </si>
  <si>
    <t xml:space="preserve">20103政府办公厅（室）及相关机构事务 </t>
  </si>
  <si>
    <t>靖边县青阳岔镇党政综合办公室</t>
  </si>
  <si>
    <t>201一般公共服务支出</t>
  </si>
  <si>
    <t>靖边县青阳岔镇财政所</t>
  </si>
  <si>
    <t>213农林水支出</t>
  </si>
  <si>
    <t>靖边县青阳岔镇农业综合服务站</t>
  </si>
  <si>
    <t>207文化体育与传媒支出</t>
  </si>
  <si>
    <t>208社会保障和就业支出</t>
  </si>
  <si>
    <t>210医疗卫生与计划生育支出</t>
  </si>
  <si>
    <t>预算03</t>
  </si>
  <si>
    <t>基本支出</t>
  </si>
  <si>
    <t>项目支出</t>
  </si>
  <si>
    <t>事业单位经营支出</t>
  </si>
  <si>
    <t>对附属单位补助支出</t>
  </si>
  <si>
    <t>补助下级支出</t>
  </si>
  <si>
    <t>上缴上级支出</t>
  </si>
  <si>
    <t>用事业资金弥补收支差额</t>
  </si>
  <si>
    <t xml:space="preserve">单位名称     </t>
  </si>
  <si>
    <t>预算04-1</t>
  </si>
  <si>
    <t>501机关工资福利支出</t>
  </si>
  <si>
    <t>502机关商品和服务支出</t>
  </si>
  <si>
    <t>503机关资本性支出（一）  反映机关和参关事业单位资本性支出</t>
  </si>
  <si>
    <t>504机关资本性支出（二）  反映由发展部门安排的基本建设支出</t>
  </si>
  <si>
    <t>505对事业单位经常性补助</t>
  </si>
  <si>
    <t>506对事业单位资本性补助</t>
  </si>
  <si>
    <t>507对企业补助</t>
  </si>
  <si>
    <t>508对企业资本性支出</t>
  </si>
  <si>
    <t>509对个人和家庭的补助支出</t>
  </si>
  <si>
    <t>5011债务利息及费用支出</t>
  </si>
  <si>
    <t>512债务还本支出</t>
  </si>
  <si>
    <t>513转移性支出</t>
  </si>
  <si>
    <t>514预备费及预留</t>
  </si>
  <si>
    <t>599其他项目支出</t>
  </si>
  <si>
    <t>功能分类   科目编码（名称）</t>
  </si>
  <si>
    <t>小计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</si>
  <si>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</si>
  <si>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</si>
  <si>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</si>
  <si>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</si>
  <si>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</si>
  <si>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</si>
  <si>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</si>
  <si>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</si>
  <si>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</si>
  <si>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</si>
  <si>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</si>
  <si>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</si>
  <si>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</si>
  <si>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</si>
  <si>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房屋建筑物购置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</si>
  <si>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</si>
  <si>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</si>
  <si>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</si>
  <si>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</si>
  <si>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</si>
  <si>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</si>
  <si>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房屋建筑物购建</t>
  </si>
  <si>
    <t>工资福利支出</t>
  </si>
  <si>
    <t>商品和服务支出</t>
  </si>
  <si>
    <t>其他对事业单位补助</t>
  </si>
  <si>
    <r>
      <t>资本性支出</t>
    </r>
    <r>
      <rPr>
        <sz val="7"/>
        <color indexed="8"/>
        <rFont val="宋体"/>
        <family val="0"/>
      </rPr>
      <t>(一)</t>
    </r>
  </si>
  <si>
    <r>
      <t>资本性支出</t>
    </r>
    <r>
      <rPr>
        <sz val="7"/>
        <color indexed="8"/>
        <rFont val="宋体"/>
        <family val="0"/>
      </rPr>
      <t>(二)</t>
    </r>
  </si>
  <si>
    <t>费用补贴</t>
  </si>
  <si>
    <t>利息补贴</t>
  </si>
  <si>
    <t>其他对企业补助</t>
  </si>
  <si>
    <r>
      <t>对企业资本性支出</t>
    </r>
    <r>
      <rPr>
        <sz val="7"/>
        <color indexed="8"/>
        <rFont val="宋体"/>
        <family val="0"/>
      </rPr>
      <t>(一)</t>
    </r>
  </si>
  <si>
    <r>
      <t>对企业资本性支出</t>
    </r>
    <r>
      <rPr>
        <sz val="7"/>
        <color indexed="8"/>
        <rFont val="宋体"/>
        <family val="0"/>
      </rPr>
      <t>(二)</t>
    </r>
  </si>
  <si>
    <t>社会福利和救助</t>
  </si>
  <si>
    <t>助学金</t>
  </si>
  <si>
    <t>个人农业生产补贴</t>
  </si>
  <si>
    <t>离休费</t>
  </si>
  <si>
    <t>其他对个人和家庭补助</t>
  </si>
  <si>
    <t>预算04-2</t>
  </si>
  <si>
    <t>301工资福利支出</t>
  </si>
  <si>
    <t>302商品和服务支出</t>
  </si>
  <si>
    <t>303对个人和家庭的补助支出</t>
  </si>
  <si>
    <t>307债务利息及费用支出</t>
  </si>
  <si>
    <t>309资本性支出（基本建设）  反映由发展改革部门安排的基本建设支出</t>
  </si>
  <si>
    <t>310其他资本性支出   反映各单位安排的资本性支出</t>
  </si>
  <si>
    <t>311对企业补助（基本建设）</t>
  </si>
  <si>
    <t>312对企业补助</t>
  </si>
  <si>
    <t>399其他支出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</si>
  <si>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</si>
  <si>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</si>
  <si>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</si>
  <si>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</si>
  <si>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</si>
  <si>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</si>
  <si>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</si>
  <si>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</si>
  <si>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</si>
  <si>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办公费</t>
  </si>
  <si>
    <t>印刷费</t>
  </si>
  <si>
    <t>咨询费</t>
  </si>
  <si>
    <t>手续费</t>
  </si>
  <si>
    <t>邮电费</t>
  </si>
  <si>
    <t>差旅费</t>
  </si>
  <si>
    <t>水电费</t>
  </si>
  <si>
    <t>取暖费</t>
  </si>
  <si>
    <t>其他交通费用</t>
  </si>
  <si>
    <t>物业管理费</t>
  </si>
  <si>
    <t>福利费</t>
  </si>
  <si>
    <t>租赁费</t>
  </si>
  <si>
    <t xml:space="preserve">维修费 </t>
  </si>
  <si>
    <t>专用材料费</t>
  </si>
  <si>
    <t>专用燃料费</t>
  </si>
  <si>
    <t>劳务费</t>
  </si>
  <si>
    <t>工会经费</t>
  </si>
  <si>
    <t>抚恤金</t>
  </si>
  <si>
    <t>生活补助</t>
  </si>
  <si>
    <t>救济费</t>
  </si>
  <si>
    <t>医疗费补助</t>
  </si>
  <si>
    <t>奖励金</t>
  </si>
  <si>
    <t>其他对个人和家庭的补助支出</t>
  </si>
  <si>
    <t>办公设备购置</t>
  </si>
  <si>
    <t>专用设备购置</t>
  </si>
  <si>
    <t>信息网络构建</t>
  </si>
  <si>
    <t>物资储备</t>
  </si>
  <si>
    <t>其他交通工具购置</t>
  </si>
  <si>
    <t>其他基本建设支出</t>
  </si>
  <si>
    <t>信息网络及软件购置更新</t>
  </si>
  <si>
    <t>土地补偿</t>
  </si>
  <si>
    <t>安置补助</t>
  </si>
  <si>
    <t>地上附着物和青苗补偿</t>
  </si>
  <si>
    <t>拆迁补偿</t>
  </si>
  <si>
    <t>预算05-1</t>
  </si>
  <si>
    <t>38-0</t>
  </si>
  <si>
    <t>预算05-2</t>
  </si>
  <si>
    <t>预算06</t>
  </si>
  <si>
    <t>项目名称</t>
  </si>
  <si>
    <t>项目明细及内容</t>
  </si>
  <si>
    <t>预算数</t>
  </si>
  <si>
    <t>项目属性</t>
  </si>
  <si>
    <t>政策依据</t>
  </si>
  <si>
    <t>功能科目名称</t>
  </si>
  <si>
    <t>政府机关维修工程</t>
  </si>
  <si>
    <t>大理河过境段水环境综合治理</t>
  </si>
  <si>
    <t>老马鲜桃等产业发展资金</t>
  </si>
  <si>
    <t>村干部工资及公用经费</t>
  </si>
  <si>
    <r>
      <t>预算</t>
    </r>
    <r>
      <rPr>
        <sz val="10"/>
        <rFont val="Arial"/>
        <family val="2"/>
      </rPr>
      <t>07</t>
    </r>
  </si>
  <si>
    <t>对个人和家庭的补助支出</t>
  </si>
  <si>
    <r>
      <t>预算</t>
    </r>
    <r>
      <rPr>
        <sz val="10"/>
        <rFont val="Arial"/>
        <family val="2"/>
      </rPr>
      <t>08</t>
    </r>
  </si>
  <si>
    <t>收入</t>
  </si>
  <si>
    <t>支     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</si>
  <si>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</si>
  <si>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</si>
  <si>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</si>
  <si>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</si>
  <si>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</si>
  <si>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</si>
  <si>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工资福利支出</t>
  </si>
  <si>
    <t>三、社会保障和就业支出</t>
  </si>
  <si>
    <t xml:space="preserve">   商品和服务支出</t>
  </si>
  <si>
    <t>四、节能环保支出</t>
  </si>
  <si>
    <t xml:space="preserve">   对个人和家庭的补助</t>
  </si>
  <si>
    <t>五、城乡社区支出</t>
  </si>
  <si>
    <t>二、专项业务经费支出</t>
  </si>
  <si>
    <t>六、农林水支出</t>
  </si>
  <si>
    <t>七、交通运输支出</t>
  </si>
  <si>
    <t>八、资源勘探信息等支出</t>
  </si>
  <si>
    <t>九、商业服务等支出</t>
  </si>
  <si>
    <t xml:space="preserve">   对企事业单位的补助</t>
  </si>
  <si>
    <t>十、金融支出</t>
  </si>
  <si>
    <t xml:space="preserve">   转移性支出</t>
  </si>
  <si>
    <t>十一、其他支出</t>
  </si>
  <si>
    <t xml:space="preserve">   债务利息支出</t>
  </si>
  <si>
    <t xml:space="preserve">十二、转移性支出 </t>
  </si>
  <si>
    <t xml:space="preserve">   基本建设支出</t>
  </si>
  <si>
    <t>十三、债务还本支出</t>
  </si>
  <si>
    <t xml:space="preserve">   其他资本性支出</t>
  </si>
  <si>
    <t>十四、债务付息支出</t>
  </si>
  <si>
    <t xml:space="preserve">   其他支出</t>
  </si>
  <si>
    <t>十五、债务发行费用支出</t>
  </si>
  <si>
    <t>三、上缴上级支出</t>
  </si>
  <si>
    <t>四、事业单位经营支出</t>
  </si>
  <si>
    <t>五、对附属单位补助支出</t>
  </si>
  <si>
    <t>本年支出合计</t>
  </si>
  <si>
    <r>
      <t>预算</t>
    </r>
    <r>
      <rPr>
        <sz val="10"/>
        <rFont val="Arial"/>
        <family val="2"/>
      </rPr>
      <t>09</t>
    </r>
  </si>
  <si>
    <t>排序序号</t>
  </si>
  <si>
    <t>2019年预算数</t>
  </si>
  <si>
    <t>2018年决算数</t>
  </si>
  <si>
    <t>因公出国（境）费</t>
  </si>
  <si>
    <t>公务用车（预算数）</t>
  </si>
  <si>
    <t>公务用车（决算数）</t>
  </si>
  <si>
    <t>公务用车购置费</t>
  </si>
  <si>
    <t>公务用车运行费</t>
  </si>
  <si>
    <t>单位名称</t>
  </si>
  <si>
    <t>团组属性</t>
  </si>
  <si>
    <t>团组类别</t>
  </si>
  <si>
    <t>上年度因公出国经费支出</t>
  </si>
  <si>
    <t>本年计划安排经费支出</t>
  </si>
  <si>
    <t>年度计划出访总量合计</t>
  </si>
  <si>
    <t>自行组团</t>
  </si>
  <si>
    <t>参团</t>
  </si>
  <si>
    <t>备注</t>
  </si>
  <si>
    <t>基本支出中安排</t>
  </si>
  <si>
    <t>项目支出中安排</t>
  </si>
  <si>
    <t>批次</t>
  </si>
  <si>
    <t>人次</t>
  </si>
  <si>
    <t>本单位参加人次</t>
  </si>
  <si>
    <t>厅局级</t>
  </si>
  <si>
    <t>县处级</t>
  </si>
  <si>
    <t>县处级以下</t>
  </si>
  <si>
    <t>会议名称</t>
  </si>
  <si>
    <t>开始时间</t>
  </si>
  <si>
    <t>会议类别</t>
  </si>
  <si>
    <t>会议代表人数（人）</t>
  </si>
  <si>
    <t>工作人员（人）</t>
  </si>
  <si>
    <t>会议场所名称（饭店）</t>
  </si>
  <si>
    <t>会议天数（天）</t>
  </si>
  <si>
    <t>会议费支出安排</t>
  </si>
  <si>
    <t>资金来源</t>
  </si>
  <si>
    <t>召开理由和依据</t>
  </si>
  <si>
    <t>住宿费</t>
  </si>
  <si>
    <t>伙食费</t>
  </si>
  <si>
    <t>其他费用</t>
  </si>
  <si>
    <t xml:space="preserve">总计
</t>
  </si>
  <si>
    <t>财政拨款</t>
  </si>
  <si>
    <t>自有资金</t>
  </si>
  <si>
    <t>其他</t>
  </si>
  <si>
    <t>单位批准文号</t>
  </si>
  <si>
    <t>培训名称</t>
  </si>
  <si>
    <t>培训内容</t>
  </si>
  <si>
    <t>培训地点</t>
  </si>
  <si>
    <t>参训人数</t>
  </si>
  <si>
    <t>培训天数（天）</t>
  </si>
  <si>
    <t>培训费支出安排（万元）</t>
  </si>
  <si>
    <t>资金来源（万元）</t>
  </si>
  <si>
    <t xml:space="preserve">小计
</t>
  </si>
  <si>
    <t>场地费和讲课费</t>
  </si>
  <si>
    <t>资料费、交通费和其他费用</t>
  </si>
  <si>
    <t xml:space="preserve">其他
</t>
  </si>
  <si>
    <t>资产总计（万元）</t>
  </si>
  <si>
    <t>一、流动资产（万元）</t>
  </si>
  <si>
    <t>二、固定资产（万元）</t>
  </si>
  <si>
    <t xml:space="preserve">金额（合计）  </t>
  </si>
  <si>
    <t>（1）房屋（平方米）</t>
  </si>
  <si>
    <t>（2）车辆</t>
  </si>
  <si>
    <t>（3）单价20万以上设备</t>
  </si>
  <si>
    <t>（4）其他固定资产</t>
  </si>
  <si>
    <t>房屋数量</t>
  </si>
  <si>
    <t>房屋面积</t>
  </si>
  <si>
    <t xml:space="preserve">房屋价值 </t>
  </si>
  <si>
    <t>其中：办公用房</t>
  </si>
  <si>
    <t>台数</t>
  </si>
  <si>
    <t xml:space="preserve">车辆价值 </t>
  </si>
  <si>
    <t>设备数量</t>
  </si>
  <si>
    <t xml:space="preserve">设备价值 </t>
  </si>
  <si>
    <t>数量</t>
  </si>
  <si>
    <t xml:space="preserve">价值 </t>
  </si>
  <si>
    <t>办公房屋数量</t>
  </si>
  <si>
    <t>办公房屋面积</t>
  </si>
  <si>
    <t>办公房屋价值</t>
  </si>
  <si>
    <t>青阳岔镇人民政府</t>
  </si>
  <si>
    <t>青阳岔镇财政所</t>
  </si>
  <si>
    <t>单位：人</t>
  </si>
  <si>
    <t>单位性质</t>
  </si>
  <si>
    <t>经费管理形式</t>
  </si>
  <si>
    <t>编制人数</t>
  </si>
  <si>
    <t>实有人员</t>
  </si>
  <si>
    <t>编制人数小计</t>
  </si>
  <si>
    <t>行政编制</t>
  </si>
  <si>
    <t>事业小计</t>
  </si>
  <si>
    <t>全额</t>
  </si>
  <si>
    <t>差额编制</t>
  </si>
  <si>
    <t>自收自支</t>
  </si>
  <si>
    <t>实有人数小计</t>
  </si>
  <si>
    <t>行政</t>
  </si>
  <si>
    <t>事业</t>
  </si>
  <si>
    <t>离休</t>
  </si>
  <si>
    <t>退休</t>
  </si>
  <si>
    <t>其他优抚救济人员</t>
  </si>
  <si>
    <t>学生人数</t>
  </si>
  <si>
    <t>事业编制</t>
  </si>
  <si>
    <t>其中：参照公务员管理编制</t>
  </si>
  <si>
    <t>行政小计</t>
  </si>
  <si>
    <t>公务员</t>
  </si>
  <si>
    <t>工勤人员</t>
  </si>
  <si>
    <t>临聘人员</t>
  </si>
  <si>
    <t>全额人数</t>
  </si>
  <si>
    <t>差额人数</t>
  </si>
  <si>
    <t>自收自支人数</t>
  </si>
  <si>
    <t>参照公务员管理的
事业单位人数</t>
  </si>
  <si>
    <t>专业技术人员</t>
  </si>
  <si>
    <t>管理人员</t>
  </si>
  <si>
    <t>60年代精简</t>
  </si>
  <si>
    <t>遗属人员</t>
  </si>
  <si>
    <t>伤残人员</t>
  </si>
  <si>
    <t>中专生</t>
  </si>
  <si>
    <t>高中</t>
  </si>
  <si>
    <t>初中</t>
  </si>
  <si>
    <t>小学</t>
  </si>
  <si>
    <t>厅级级人数</t>
  </si>
  <si>
    <t>副厅级人数</t>
  </si>
  <si>
    <t>处级人数</t>
  </si>
  <si>
    <t>副处级人数</t>
  </si>
  <si>
    <t>科级人数</t>
  </si>
  <si>
    <t>副科级人数</t>
  </si>
  <si>
    <t>科员人数</t>
  </si>
  <si>
    <t>办事员人数</t>
  </si>
  <si>
    <t>高级技师</t>
  </si>
  <si>
    <t>技师</t>
  </si>
  <si>
    <t>高级工</t>
  </si>
  <si>
    <t>中级工</t>
  </si>
  <si>
    <t>初级工</t>
  </si>
  <si>
    <t>正高</t>
  </si>
  <si>
    <t>副高</t>
  </si>
  <si>
    <t>中级</t>
  </si>
  <si>
    <t>助理</t>
  </si>
  <si>
    <t>员级</t>
  </si>
  <si>
    <t>五级职员</t>
  </si>
  <si>
    <t>六级职员</t>
  </si>
  <si>
    <t>七级职员</t>
  </si>
  <si>
    <t>八级职员</t>
  </si>
  <si>
    <t>九级职员</t>
  </si>
  <si>
    <t>十级职员</t>
  </si>
  <si>
    <t>二级</t>
  </si>
  <si>
    <t>三级</t>
  </si>
  <si>
    <t>四级</t>
  </si>
  <si>
    <t>五级及以下</t>
  </si>
  <si>
    <t>靖边县青阳岔镇农业综合服务站—农林水</t>
  </si>
  <si>
    <t>靖边县青阳岔镇农业综合服务站—文化</t>
  </si>
  <si>
    <t>靖边县青阳岔镇农业综合服务站—社保</t>
  </si>
  <si>
    <t>靖边县青阳岔镇农业综合服务站—医疗卫生</t>
  </si>
  <si>
    <t>采购预算合计</t>
  </si>
  <si>
    <t>其中</t>
  </si>
  <si>
    <t>货物类</t>
  </si>
  <si>
    <t>工程类</t>
  </si>
  <si>
    <t>服务类</t>
  </si>
  <si>
    <t>单位名称（公章）：青阳岔镇人民政府</t>
  </si>
  <si>
    <t xml:space="preserve">     单位：元</t>
  </si>
  <si>
    <t>品目编码</t>
  </si>
  <si>
    <t>采购品目</t>
  </si>
  <si>
    <t>采购物品名称或项目名称</t>
  </si>
  <si>
    <t>规格及型号</t>
  </si>
  <si>
    <t>采购数量</t>
  </si>
  <si>
    <t>计量单位</t>
  </si>
  <si>
    <t>单价（元）</t>
  </si>
  <si>
    <t>总价</t>
  </si>
  <si>
    <t>资金来源（单位：元）</t>
  </si>
  <si>
    <t>本级一般公共预算</t>
  </si>
  <si>
    <t>本级基金</t>
  </si>
  <si>
    <t>中省市专项资金</t>
  </si>
  <si>
    <t>其他资金</t>
  </si>
  <si>
    <t>公用经费</t>
  </si>
  <si>
    <t>专项经费</t>
  </si>
  <si>
    <t>重点项目</t>
  </si>
  <si>
    <t>A</t>
  </si>
  <si>
    <t>A02</t>
  </si>
  <si>
    <t xml:space="preserve">通用设备  </t>
  </si>
  <si>
    <t>A0203</t>
  </si>
  <si>
    <t xml:space="preserve">   车辆</t>
  </si>
  <si>
    <t>A020301</t>
  </si>
  <si>
    <t>汽车</t>
  </si>
  <si>
    <t>辆</t>
  </si>
  <si>
    <t>B</t>
  </si>
  <si>
    <t>工程</t>
  </si>
  <si>
    <t>B08</t>
  </si>
  <si>
    <t>修缮工程</t>
  </si>
  <si>
    <t>B0801</t>
  </si>
  <si>
    <t>政府机关维修</t>
  </si>
  <si>
    <t>C</t>
  </si>
  <si>
    <t>服务</t>
  </si>
  <si>
    <t>C04</t>
  </si>
  <si>
    <t>租赁服务</t>
  </si>
  <si>
    <t>C040301</t>
  </si>
  <si>
    <t>租车费</t>
  </si>
  <si>
    <t>污水运输</t>
  </si>
  <si>
    <t>月</t>
  </si>
  <si>
    <t>C16</t>
  </si>
  <si>
    <t>环境服务</t>
  </si>
  <si>
    <t>C1601</t>
  </si>
  <si>
    <t xml:space="preserve">   城镇公共卫生服务</t>
  </si>
  <si>
    <t>C160101</t>
  </si>
  <si>
    <t>垃圾收集设施购置</t>
  </si>
  <si>
    <t>垃圾收集设备</t>
  </si>
  <si>
    <t>C160102</t>
  </si>
  <si>
    <t>三格式无公害公共厕所</t>
  </si>
  <si>
    <t>座</t>
  </si>
  <si>
    <t>C160103</t>
  </si>
  <si>
    <t>污水收集设施购置</t>
  </si>
  <si>
    <t>污水收集设备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</si>
</sst>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* #,##0.00;* \-#,##0.00;* &quot;&quot;??;@"/>
    <numFmt numFmtId="179" formatCode="00"/>
    <numFmt numFmtId="180" formatCode="#,##0.0_ "/>
    <numFmt numFmtId="181" formatCode="0000"/>
  </numFmts>
  <fonts count="69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0"/>
      <name val="华康简标题宋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黑体"/>
      <family val="0"/>
    </font>
    <font>
      <sz val="2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黑体"/>
      <family val="0"/>
    </font>
    <font>
      <sz val="10"/>
      <name val="仿宋_GB2312"/>
      <family val="3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4"/>
      <color indexed="8"/>
      <name val="黑体"/>
      <family val="0"/>
    </font>
    <font>
      <b/>
      <sz val="12"/>
      <color indexed="8"/>
      <name val="宋体"/>
      <family val="0"/>
    </font>
    <font>
      <b/>
      <sz val="16"/>
      <color indexed="8"/>
      <name val="黑体"/>
      <family val="0"/>
    </font>
    <font>
      <sz val="9"/>
      <color indexed="8"/>
      <name val="宋体"/>
      <family val="0"/>
    </font>
    <font>
      <sz val="10"/>
      <color indexed="48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9"/>
      <color indexed="8"/>
      <name val="黑体"/>
      <family val="0"/>
    </font>
    <font>
      <sz val="10"/>
      <color indexed="8"/>
      <name val="黑体"/>
      <family val="0"/>
    </font>
    <font>
      <b/>
      <sz val="16"/>
      <color indexed="8"/>
      <name val="宋体"/>
      <family val="0"/>
    </font>
    <font>
      <sz val="12"/>
      <color indexed="8"/>
      <name val="黑体"/>
      <family val="0"/>
    </font>
    <font>
      <sz val="18"/>
      <color indexed="8"/>
      <name val="宋体"/>
      <family val="0"/>
    </font>
    <font>
      <sz val="18"/>
      <color indexed="8"/>
      <name val="仿宋_GB2312"/>
      <family val="3"/>
    </font>
    <font>
      <b/>
      <sz val="10"/>
      <name val="宋体"/>
      <family val="0"/>
    </font>
    <font>
      <sz val="8"/>
      <color indexed="8"/>
      <name val="宋体"/>
      <family val="0"/>
    </font>
    <font>
      <b/>
      <sz val="14"/>
      <name val="黑体"/>
      <family val="0"/>
    </font>
    <font>
      <b/>
      <sz val="10"/>
      <name val="Arial"/>
      <family val="2"/>
    </font>
    <font>
      <sz val="14"/>
      <name val="Arial"/>
      <family val="2"/>
    </font>
    <font>
      <b/>
      <sz val="22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4"/>
      <name val="华文仿宋"/>
      <family val="0"/>
    </font>
    <font>
      <sz val="10"/>
      <name val="华文仿宋"/>
      <family val="0"/>
    </font>
    <font>
      <b/>
      <sz val="36"/>
      <name val="宋体"/>
      <family val="0"/>
    </font>
    <font>
      <b/>
      <sz val="20"/>
      <name val="宋体"/>
      <family val="0"/>
    </font>
    <font>
      <b/>
      <sz val="12"/>
      <name val="黑体"/>
      <family val="0"/>
    </font>
    <font>
      <sz val="12"/>
      <name val="仿宋_GB2312"/>
      <family val="3"/>
    </font>
    <font>
      <b/>
      <sz val="20"/>
      <color indexed="8"/>
      <name val="方正小标宋简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7"/>
      <color indexed="8"/>
      <name val="宋体"/>
      <family val="0"/>
    </font>
    <font>
      <sz val="14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7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0" fillId="3" borderId="0" applyNumberFormat="0" applyBorder="0" applyAlignment="0" applyProtection="0"/>
    <xf numFmtId="0" fontId="57" fillId="4" borderId="1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5" borderId="0" applyNumberFormat="0" applyBorder="0" applyAlignment="0" applyProtection="0"/>
    <xf numFmtId="0" fontId="49" fillId="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8" fillId="2" borderId="0" applyNumberFormat="0" applyBorder="0" applyAlignment="0" applyProtection="0"/>
    <xf numFmtId="0" fontId="55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3" borderId="2" applyNumberFormat="0" applyFont="0" applyAlignment="0" applyProtection="0"/>
    <xf numFmtId="0" fontId="47" fillId="5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1" fillId="0" borderId="4" applyNumberFormat="0" applyFill="0" applyAlignment="0" applyProtection="0"/>
    <xf numFmtId="0" fontId="55" fillId="6" borderId="0" applyNumberFormat="0" applyBorder="0" applyAlignment="0" applyProtection="0"/>
    <xf numFmtId="0" fontId="56" fillId="0" borderId="5" applyNumberFormat="0" applyFill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55" fillId="6" borderId="0" applyNumberFormat="0" applyBorder="0" applyAlignment="0" applyProtection="0"/>
    <xf numFmtId="0" fontId="63" fillId="8" borderId="6" applyNumberFormat="0" applyAlignment="0" applyProtection="0"/>
    <xf numFmtId="0" fontId="58" fillId="8" borderId="1" applyNumberFormat="0" applyAlignment="0" applyProtection="0"/>
    <xf numFmtId="0" fontId="65" fillId="9" borderId="7" applyNumberFormat="0" applyAlignment="0" applyProtection="0"/>
    <xf numFmtId="0" fontId="50" fillId="3" borderId="0" applyNumberFormat="0" applyBorder="0" applyAlignment="0" applyProtection="0"/>
    <xf numFmtId="0" fontId="55" fillId="10" borderId="0" applyNumberFormat="0" applyBorder="0" applyAlignment="0" applyProtection="0"/>
    <xf numFmtId="0" fontId="52" fillId="0" borderId="8" applyNumberFormat="0" applyFill="0" applyAlignment="0" applyProtection="0"/>
    <xf numFmtId="0" fontId="47" fillId="5" borderId="0" applyNumberFormat="0" applyBorder="0" applyAlignment="0" applyProtection="0"/>
    <xf numFmtId="0" fontId="61" fillId="0" borderId="9" applyNumberFormat="0" applyFill="0" applyAlignment="0" applyProtection="0"/>
    <xf numFmtId="0" fontId="47" fillId="5" borderId="0" applyNumberFormat="0" applyBorder="0" applyAlignment="0" applyProtection="0"/>
    <xf numFmtId="0" fontId="62" fillId="11" borderId="0" applyNumberFormat="0" applyBorder="0" applyAlignment="0" applyProtection="0"/>
    <xf numFmtId="0" fontId="50" fillId="12" borderId="0" applyNumberFormat="0" applyBorder="0" applyAlignment="0" applyProtection="0"/>
    <xf numFmtId="0" fontId="55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14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48" fillId="2" borderId="0" applyNumberFormat="0" applyBorder="0" applyAlignment="0" applyProtection="0"/>
    <xf numFmtId="0" fontId="47" fillId="5" borderId="0" applyNumberFormat="0" applyBorder="0" applyAlignment="0" applyProtection="0"/>
    <xf numFmtId="0" fontId="55" fillId="15" borderId="0" applyNumberFormat="0" applyBorder="0" applyAlignment="0" applyProtection="0"/>
    <xf numFmtId="0" fontId="55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6" borderId="0" applyNumberFormat="0" applyBorder="0" applyAlignment="0" applyProtection="0"/>
    <xf numFmtId="0" fontId="55" fillId="16" borderId="0" applyNumberFormat="0" applyBorder="0" applyAlignment="0" applyProtection="0"/>
    <xf numFmtId="0" fontId="50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7" borderId="0" applyNumberFormat="0" applyBorder="0" applyAlignment="0" applyProtection="0"/>
    <xf numFmtId="0" fontId="50" fillId="4" borderId="0" applyNumberFormat="0" applyBorder="0" applyAlignment="0" applyProtection="0"/>
    <xf numFmtId="0" fontId="47" fillId="5" borderId="0" applyNumberFormat="0" applyBorder="0" applyAlignment="0" applyProtection="0"/>
    <xf numFmtId="0" fontId="55" fillId="4" borderId="0" applyNumberFormat="0" applyBorder="0" applyAlignment="0" applyProtection="0"/>
    <xf numFmtId="0" fontId="48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</cellStyleXfs>
  <cellXfs count="28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76" applyFont="1">
      <alignment/>
      <protection/>
    </xf>
    <xf numFmtId="0" fontId="6" fillId="0" borderId="0" xfId="76" applyFill="1" applyAlignment="1">
      <alignment/>
      <protection/>
    </xf>
    <xf numFmtId="0" fontId="0" fillId="0" borderId="0" xfId="0" applyNumberFormat="1" applyFont="1" applyFill="1" applyBorder="1" applyAlignment="1">
      <alignment horizontal="center"/>
    </xf>
    <xf numFmtId="0" fontId="6" fillId="0" borderId="0" xfId="76" applyAlignment="1">
      <alignment horizontal="center" vertical="center"/>
      <protection/>
    </xf>
    <xf numFmtId="0" fontId="6" fillId="8" borderId="0" xfId="76" applyFill="1" applyAlignment="1">
      <alignment horizontal="center" vertical="center"/>
      <protection/>
    </xf>
    <xf numFmtId="0" fontId="6" fillId="0" borderId="0" xfId="76" applyFill="1">
      <alignment/>
      <protection/>
    </xf>
    <xf numFmtId="0" fontId="6" fillId="0" borderId="0" xfId="76" applyFill="1" applyAlignment="1">
      <alignment wrapText="1"/>
      <protection/>
    </xf>
    <xf numFmtId="0" fontId="6" fillId="0" borderId="0" xfId="76">
      <alignment/>
      <protection/>
    </xf>
    <xf numFmtId="0" fontId="6" fillId="0" borderId="0" xfId="76" applyFont="1" applyFill="1" applyAlignment="1">
      <alignment horizontal="left" wrapText="1"/>
      <protection/>
    </xf>
    <xf numFmtId="0" fontId="6" fillId="0" borderId="0" xfId="76" applyFill="1" applyAlignment="1">
      <alignment horizontal="left" wrapText="1"/>
      <protection/>
    </xf>
    <xf numFmtId="0" fontId="12" fillId="0" borderId="0" xfId="76" applyFont="1" applyFill="1" applyAlignment="1">
      <alignment horizontal="center" vertical="center"/>
      <protection/>
    </xf>
    <xf numFmtId="0" fontId="6" fillId="0" borderId="0" xfId="76" applyFont="1" applyFill="1" applyAlignment="1">
      <alignment wrapText="1"/>
      <protection/>
    </xf>
    <xf numFmtId="0" fontId="6" fillId="0" borderId="0" xfId="76" applyAlignment="1">
      <alignment wrapText="1"/>
      <protection/>
    </xf>
    <xf numFmtId="0" fontId="6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0" xfId="76" applyFont="1" applyBorder="1" applyAlignment="1">
      <alignment horizontal="center" vertical="center" wrapText="1"/>
      <protection/>
    </xf>
    <xf numFmtId="0" fontId="1" fillId="0" borderId="10" xfId="76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6" fillId="0" borderId="10" xfId="76" applyNumberForma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 locked="0"/>
    </xf>
    <xf numFmtId="49" fontId="6" fillId="8" borderId="10" xfId="76" applyNumberFormat="1" applyFont="1" applyFill="1" applyBorder="1" applyAlignment="1" applyProtection="1">
      <alignment horizontal="center" vertical="center"/>
      <protection/>
    </xf>
    <xf numFmtId="49" fontId="6" fillId="8" borderId="10" xfId="76" applyNumberFormat="1" applyFill="1" applyBorder="1" applyAlignment="1" applyProtection="1">
      <alignment horizontal="center" vertical="center"/>
      <protection/>
    </xf>
    <xf numFmtId="3" fontId="6" fillId="0" borderId="10" xfId="76" applyNumberFormat="1" applyFont="1" applyFill="1" applyBorder="1" applyAlignment="1" applyProtection="1">
      <alignment horizontal="center" vertical="center" wrapText="1"/>
      <protection/>
    </xf>
    <xf numFmtId="0" fontId="6" fillId="0" borderId="10" xfId="76" applyFill="1" applyBorder="1" applyAlignment="1">
      <alignment horizontal="center" vertical="center" wrapText="1"/>
      <protection/>
    </xf>
    <xf numFmtId="49" fontId="6" fillId="0" borderId="10" xfId="76" applyNumberFormat="1" applyFont="1" applyFill="1" applyBorder="1" applyAlignment="1" applyProtection="1">
      <alignment horizontal="center" vertical="center"/>
      <protection/>
    </xf>
    <xf numFmtId="0" fontId="1" fillId="0" borderId="10" xfId="76" applyFont="1" applyFill="1" applyBorder="1" applyAlignment="1">
      <alignment vertical="center" wrapText="1"/>
      <protection/>
    </xf>
    <xf numFmtId="0" fontId="13" fillId="0" borderId="10" xfId="76" applyFont="1" applyBorder="1" applyAlignment="1">
      <alignment horizontal="center" vertical="center" wrapText="1"/>
      <protection/>
    </xf>
    <xf numFmtId="0" fontId="1" fillId="0" borderId="12" xfId="76" applyFont="1" applyBorder="1" applyAlignment="1">
      <alignment horizontal="center" vertical="center" wrapText="1"/>
      <protection/>
    </xf>
    <xf numFmtId="0" fontId="1" fillId="0" borderId="13" xfId="76" applyFont="1" applyBorder="1" applyAlignment="1">
      <alignment horizontal="center" vertical="center" wrapText="1"/>
      <protection/>
    </xf>
    <xf numFmtId="0" fontId="1" fillId="0" borderId="10" xfId="76" applyFont="1" applyBorder="1" applyAlignment="1">
      <alignment horizontal="center" vertical="center" textRotation="255" wrapText="1"/>
      <protection/>
    </xf>
    <xf numFmtId="0" fontId="13" fillId="0" borderId="10" xfId="76" applyFont="1" applyBorder="1" applyAlignment="1">
      <alignment vertical="center" textRotation="255" wrapText="1"/>
      <protection/>
    </xf>
    <xf numFmtId="0" fontId="1" fillId="0" borderId="14" xfId="76" applyFont="1" applyBorder="1" applyAlignment="1">
      <alignment horizontal="center" vertical="center" wrapText="1"/>
      <protection/>
    </xf>
    <xf numFmtId="0" fontId="13" fillId="0" borderId="10" xfId="76" applyFont="1" applyBorder="1" applyAlignment="1">
      <alignment horizontal="center" vertical="center" textRotation="255" wrapText="1"/>
      <protection/>
    </xf>
    <xf numFmtId="0" fontId="11" fillId="0" borderId="0" xfId="76" applyFont="1" applyFill="1">
      <alignment/>
      <protection/>
    </xf>
    <xf numFmtId="0" fontId="6" fillId="0" borderId="15" xfId="76" applyBorder="1" applyAlignment="1">
      <alignment horizontal="center" wrapText="1"/>
      <protection/>
    </xf>
    <xf numFmtId="0" fontId="6" fillId="0" borderId="0" xfId="76" applyFill="1" applyAlignment="1">
      <alignment horizontal="center"/>
      <protection/>
    </xf>
    <xf numFmtId="0" fontId="6" fillId="0" borderId="0" xfId="76" applyAlignment="1">
      <alignment horizontal="center" vertical="center" wrapText="1"/>
      <protection/>
    </xf>
    <xf numFmtId="3" fontId="6" fillId="0" borderId="10" xfId="76" applyNumberFormat="1" applyFill="1" applyBorder="1" applyAlignment="1">
      <alignment horizontal="center" vertical="center" wrapText="1"/>
      <protection/>
    </xf>
    <xf numFmtId="0" fontId="6" fillId="0" borderId="0" xfId="76" applyAlignment="1">
      <alignment horizontal="center"/>
      <protection/>
    </xf>
    <xf numFmtId="0" fontId="14" fillId="0" borderId="0" xfId="77">
      <alignment/>
      <protection/>
    </xf>
    <xf numFmtId="0" fontId="15" fillId="0" borderId="0" xfId="77" applyFont="1">
      <alignment/>
      <protection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vertical="center" wrapText="1"/>
    </xf>
    <xf numFmtId="0" fontId="15" fillId="0" borderId="22" xfId="0" applyNumberFormat="1" applyFont="1" applyFill="1" applyBorder="1" applyAlignment="1">
      <alignment vertical="center" wrapText="1"/>
    </xf>
    <xf numFmtId="177" fontId="15" fillId="0" borderId="22" xfId="0" applyNumberFormat="1" applyFont="1" applyFill="1" applyBorder="1" applyAlignment="1">
      <alignment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vertical="center" wrapText="1"/>
    </xf>
    <xf numFmtId="0" fontId="15" fillId="0" borderId="23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right" vertic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178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vertical="center" wrapText="1"/>
    </xf>
    <xf numFmtId="178" fontId="20" fillId="0" borderId="23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178" fontId="15" fillId="0" borderId="17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178" fontId="15" fillId="0" borderId="21" xfId="0" applyNumberFormat="1" applyFont="1" applyFill="1" applyBorder="1" applyAlignment="1">
      <alignment horizontal="center" vertical="center" wrapText="1"/>
    </xf>
    <xf numFmtId="178" fontId="15" fillId="0" borderId="18" xfId="0" applyNumberFormat="1" applyFont="1" applyFill="1" applyBorder="1" applyAlignment="1">
      <alignment horizontal="center" vertical="center" wrapText="1"/>
    </xf>
    <xf numFmtId="178" fontId="15" fillId="0" borderId="19" xfId="0" applyNumberFormat="1" applyFont="1" applyFill="1" applyBorder="1" applyAlignment="1">
      <alignment horizontal="center" vertical="center" wrapText="1"/>
    </xf>
    <xf numFmtId="178" fontId="15" fillId="0" borderId="23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wrapText="1"/>
    </xf>
    <xf numFmtId="0" fontId="1" fillId="0" borderId="0" xfId="76" applyFont="1">
      <alignment/>
      <protection/>
    </xf>
    <xf numFmtId="0" fontId="6" fillId="0" borderId="0" xfId="76" applyFont="1">
      <alignment/>
      <protection/>
    </xf>
    <xf numFmtId="0" fontId="21" fillId="0" borderId="0" xfId="76" applyNumberFormat="1" applyFont="1" applyFill="1" applyAlignment="1" applyProtection="1">
      <alignment horizontal="centerContinuous" vertical="center"/>
      <protection/>
    </xf>
    <xf numFmtId="0" fontId="22" fillId="0" borderId="0" xfId="76" applyFont="1" applyAlignment="1">
      <alignment horizontal="centerContinuous" vertical="center"/>
      <protection/>
    </xf>
    <xf numFmtId="0" fontId="1" fillId="0" borderId="14" xfId="76" applyNumberFormat="1" applyFont="1" applyFill="1" applyBorder="1" applyAlignment="1" applyProtection="1">
      <alignment horizontal="center" vertical="center" wrapText="1"/>
      <protection/>
    </xf>
    <xf numFmtId="0" fontId="1" fillId="0" borderId="24" xfId="76" applyFont="1" applyBorder="1" applyAlignment="1">
      <alignment horizontal="centerContinuous" vertical="center"/>
      <protection/>
    </xf>
    <xf numFmtId="0" fontId="1" fillId="0" borderId="25" xfId="76" applyFont="1" applyBorder="1" applyAlignment="1">
      <alignment horizontal="centerContinuous" vertical="center"/>
      <protection/>
    </xf>
    <xf numFmtId="0" fontId="1" fillId="0" borderId="10" xfId="76" applyFont="1" applyBorder="1" applyAlignment="1">
      <alignment horizontal="centerContinuous" vertical="center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4" xfId="76" applyFont="1" applyBorder="1" applyAlignment="1">
      <alignment horizontal="centerContinuous" vertical="center"/>
      <protection/>
    </xf>
    <xf numFmtId="49" fontId="6" fillId="0" borderId="10" xfId="76" applyNumberFormat="1" applyFont="1" applyFill="1" applyBorder="1" applyAlignment="1" applyProtection="1">
      <alignment horizontal="left" vertical="center"/>
      <protection/>
    </xf>
    <xf numFmtId="4" fontId="6" fillId="0" borderId="10" xfId="76" applyNumberFormat="1" applyFont="1" applyFill="1" applyBorder="1" applyAlignment="1" applyProtection="1">
      <alignment horizontal="right" vertical="center" wrapText="1"/>
      <protection/>
    </xf>
    <xf numFmtId="3" fontId="6" fillId="0" borderId="10" xfId="76" applyNumberFormat="1" applyFont="1" applyFill="1" applyBorder="1" applyAlignment="1" applyProtection="1">
      <alignment horizontal="right" vertical="center" wrapText="1"/>
      <protection/>
    </xf>
    <xf numFmtId="0" fontId="6" fillId="0" borderId="10" xfId="76" applyBorder="1">
      <alignment/>
      <protection/>
    </xf>
    <xf numFmtId="0" fontId="6" fillId="0" borderId="10" xfId="76" applyBorder="1" applyAlignment="1">
      <alignment wrapText="1"/>
      <protection/>
    </xf>
    <xf numFmtId="0" fontId="6" fillId="0" borderId="10" xfId="76" applyFill="1" applyBorder="1">
      <alignment/>
      <protection/>
    </xf>
    <xf numFmtId="0" fontId="1" fillId="0" borderId="12" xfId="76" applyFont="1" applyBorder="1" applyAlignment="1">
      <alignment horizontal="centerContinuous" vertical="center"/>
      <protection/>
    </xf>
    <xf numFmtId="0" fontId="6" fillId="0" borderId="10" xfId="76" applyFill="1" applyBorder="1" applyAlignment="1">
      <alignment wrapText="1"/>
      <protection/>
    </xf>
    <xf numFmtId="0" fontId="6" fillId="0" borderId="0" xfId="76" applyFill="1" applyAlignment="1">
      <alignment horizontal="right" vertical="top"/>
      <protection/>
    </xf>
    <xf numFmtId="0" fontId="6" fillId="0" borderId="0" xfId="76" applyAlignment="1">
      <alignment horizontal="right" vertical="center"/>
      <protection/>
    </xf>
    <xf numFmtId="0" fontId="1" fillId="0" borderId="10" xfId="76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178" fontId="19" fillId="0" borderId="17" xfId="0" applyNumberFormat="1" applyFont="1" applyFill="1" applyBorder="1" applyAlignment="1">
      <alignment horizontal="center" vertical="center" wrapText="1"/>
    </xf>
    <xf numFmtId="178" fontId="19" fillId="0" borderId="18" xfId="0" applyNumberFormat="1" applyFont="1" applyFill="1" applyBorder="1" applyAlignment="1">
      <alignment horizontal="center" vertical="center" wrapText="1"/>
    </xf>
    <xf numFmtId="178" fontId="19" fillId="0" borderId="19" xfId="0" applyNumberFormat="1" applyFont="1" applyFill="1" applyBorder="1" applyAlignment="1">
      <alignment horizontal="center" vertical="center" wrapText="1"/>
    </xf>
    <xf numFmtId="178" fontId="19" fillId="0" borderId="23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178" fontId="19" fillId="0" borderId="21" xfId="0" applyNumberFormat="1" applyFont="1" applyFill="1" applyBorder="1" applyAlignment="1">
      <alignment horizontal="center" vertical="center" wrapText="1"/>
    </xf>
    <xf numFmtId="178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right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23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horizontal="right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left" vertical="center" wrapText="1"/>
    </xf>
    <xf numFmtId="178" fontId="15" fillId="0" borderId="11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right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178" fontId="24" fillId="0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Continuous" vertical="center" wrapText="1"/>
    </xf>
    <xf numFmtId="0" fontId="25" fillId="0" borderId="0" xfId="0" applyNumberFormat="1" applyFont="1" applyFill="1" applyBorder="1" applyAlignment="1">
      <alignment horizontal="centerContinuous"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9" fillId="0" borderId="11" xfId="0" applyNumberFormat="1" applyFont="1" applyFill="1" applyBorder="1" applyAlignment="1">
      <alignment horizontal="centerContinuous" vertical="center" wrapText="1"/>
    </xf>
    <xf numFmtId="0" fontId="26" fillId="0" borderId="11" xfId="0" applyNumberFormat="1" applyFont="1" applyFill="1" applyBorder="1" applyAlignment="1">
      <alignment horizontal="centerContinuous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4" fontId="19" fillId="0" borderId="23" xfId="0" applyNumberFormat="1" applyFont="1" applyFill="1" applyBorder="1" applyAlignment="1">
      <alignment horizontal="right" vertical="center" wrapText="1"/>
    </xf>
    <xf numFmtId="0" fontId="19" fillId="0" borderId="11" xfId="0" applyNumberFormat="1" applyFont="1" applyFill="1" applyBorder="1" applyAlignment="1">
      <alignment wrapText="1"/>
    </xf>
    <xf numFmtId="178" fontId="15" fillId="0" borderId="11" xfId="0" applyNumberFormat="1" applyFont="1" applyFill="1" applyBorder="1" applyAlignment="1">
      <alignment vertical="center" wrapText="1"/>
    </xf>
    <xf numFmtId="178" fontId="20" fillId="0" borderId="11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 shrinkToFi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top" wrapText="1"/>
    </xf>
    <xf numFmtId="181" fontId="19" fillId="0" borderId="0" xfId="0" applyNumberFormat="1" applyFont="1" applyFill="1" applyBorder="1" applyAlignment="1">
      <alignment horizontal="left" vertical="center" wrapText="1"/>
    </xf>
    <xf numFmtId="178" fontId="19" fillId="0" borderId="0" xfId="0" applyNumberFormat="1" applyFont="1" applyFill="1" applyBorder="1" applyAlignment="1">
      <alignment vertical="center" wrapText="1"/>
    </xf>
    <xf numFmtId="178" fontId="19" fillId="0" borderId="0" xfId="0" applyNumberFormat="1" applyFont="1" applyFill="1" applyBorder="1" applyAlignment="1">
      <alignment horizontal="right" vertical="center" wrapText="1"/>
    </xf>
    <xf numFmtId="49" fontId="19" fillId="0" borderId="28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30" fillId="0" borderId="11" xfId="0" applyNumberFormat="1" applyFont="1" applyFill="1" applyBorder="1" applyAlignment="1">
      <alignment wrapText="1"/>
    </xf>
    <xf numFmtId="0" fontId="30" fillId="0" borderId="29" xfId="0" applyNumberFormat="1" applyFont="1" applyFill="1" applyBorder="1" applyAlignment="1">
      <alignment wrapText="1"/>
    </xf>
    <xf numFmtId="0" fontId="19" fillId="0" borderId="30" xfId="0" applyNumberFormat="1" applyFont="1" applyFill="1" applyBorder="1" applyAlignment="1">
      <alignment horizontal="centerContinuous" vertical="center" wrapText="1"/>
    </xf>
    <xf numFmtId="0" fontId="19" fillId="0" borderId="31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Continuous" vertical="center" wrapText="1"/>
    </xf>
    <xf numFmtId="0" fontId="19" fillId="0" borderId="33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1" fillId="0" borderId="35" xfId="0" applyNumberFormat="1" applyFont="1" applyFill="1" applyBorder="1" applyAlignment="1">
      <alignment horizontal="left" vertical="center" shrinkToFit="1"/>
    </xf>
    <xf numFmtId="178" fontId="19" fillId="0" borderId="10" xfId="0" applyNumberFormat="1" applyFont="1" applyFill="1" applyBorder="1" applyAlignment="1">
      <alignment horizontal="center" vertical="center" wrapText="1"/>
    </xf>
    <xf numFmtId="178" fontId="19" fillId="0" borderId="35" xfId="0" applyNumberFormat="1" applyFont="1" applyFill="1" applyBorder="1" applyAlignment="1">
      <alignment vertical="center" wrapText="1"/>
    </xf>
    <xf numFmtId="178" fontId="19" fillId="0" borderId="0" xfId="0" applyNumberFormat="1" applyFont="1" applyFill="1" applyBorder="1" applyAlignment="1">
      <alignment horizontal="right" wrapText="1"/>
    </xf>
    <xf numFmtId="0" fontId="19" fillId="0" borderId="36" xfId="0" applyNumberFormat="1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0" fontId="19" fillId="0" borderId="29" xfId="0" applyNumberFormat="1" applyFont="1" applyFill="1" applyBorder="1" applyAlignment="1">
      <alignment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37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 shrinkToFit="1"/>
    </xf>
    <xf numFmtId="0" fontId="1" fillId="8" borderId="10" xfId="0" applyFont="1" applyFill="1" applyBorder="1" applyAlignment="1">
      <alignment horizontal="center" vertical="center" wrapText="1" shrinkToFit="1"/>
    </xf>
    <xf numFmtId="0" fontId="1" fillId="8" borderId="2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vertical="center" wrapText="1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>
      <alignment horizontal="center" vertical="center" wrapText="1" shrinkToFit="1"/>
    </xf>
    <xf numFmtId="0" fontId="1" fillId="0" borderId="25" xfId="0" applyNumberFormat="1" applyFont="1" applyFill="1" applyBorder="1" applyAlignment="1">
      <alignment horizontal="center" vertical="center" wrapText="1" shrinkToFit="1"/>
    </xf>
    <xf numFmtId="0" fontId="1" fillId="0" borderId="27" xfId="0" applyNumberFormat="1" applyFont="1" applyFill="1" applyBorder="1" applyAlignment="1">
      <alignment horizontal="center" vertical="center" wrapText="1" shrinkToFit="1"/>
    </xf>
    <xf numFmtId="0" fontId="1" fillId="0" borderId="20" xfId="0" applyNumberFormat="1" applyFont="1" applyFill="1" applyBorder="1" applyAlignment="1">
      <alignment horizontal="center" vertical="center" wrapText="1" shrinkToFit="1"/>
    </xf>
    <xf numFmtId="0" fontId="1" fillId="0" borderId="35" xfId="0" applyNumberFormat="1" applyFont="1" applyFill="1" applyBorder="1" applyAlignment="1">
      <alignment horizontal="center" vertical="center" wrapText="1" shrinkToFit="1"/>
    </xf>
    <xf numFmtId="0" fontId="1" fillId="0" borderId="38" xfId="0" applyNumberFormat="1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left" vertical="center" shrinkToFit="1"/>
    </xf>
    <xf numFmtId="0" fontId="0" fillId="0" borderId="14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3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29" fillId="0" borderId="18" xfId="0" applyFont="1" applyFill="1" applyBorder="1" applyAlignment="1">
      <alignment horizontal="center" vertical="center" wrapText="1" shrinkToFit="1"/>
    </xf>
    <xf numFmtId="0" fontId="32" fillId="0" borderId="23" xfId="0" applyFont="1" applyFill="1" applyBorder="1" applyAlignment="1">
      <alignment horizontal="center" vertical="center" wrapText="1" shrinkToFit="1"/>
    </xf>
    <xf numFmtId="0" fontId="32" fillId="0" borderId="19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 shrinkToFit="1"/>
    </xf>
    <xf numFmtId="0" fontId="32" fillId="0" borderId="1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4" fontId="19" fillId="0" borderId="21" xfId="0" applyNumberFormat="1" applyFont="1" applyFill="1" applyBorder="1" applyAlignment="1">
      <alignment horizontal="left" vertical="center" wrapText="1"/>
    </xf>
    <xf numFmtId="0" fontId="29" fillId="8" borderId="11" xfId="0" applyFont="1" applyFill="1" applyBorder="1" applyAlignment="1">
      <alignment horizontal="center" vertical="center" wrapText="1" shrinkToFit="1"/>
    </xf>
    <xf numFmtId="0" fontId="33" fillId="0" borderId="0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6" fillId="0" borderId="0" xfId="75" applyFont="1" applyFill="1">
      <alignment/>
      <protection/>
    </xf>
    <xf numFmtId="0" fontId="39" fillId="0" borderId="0" xfId="75" applyFont="1" applyFill="1" applyAlignment="1">
      <alignment horizontal="center" vertical="center"/>
      <protection/>
    </xf>
    <xf numFmtId="49" fontId="40" fillId="0" borderId="0" xfId="75" applyNumberFormat="1" applyFont="1" applyFill="1" applyAlignment="1" applyProtection="1">
      <alignment horizontal="center" vertical="center"/>
      <protection/>
    </xf>
    <xf numFmtId="0" fontId="40" fillId="0" borderId="0" xfId="75" applyFont="1" applyFill="1" applyAlignment="1">
      <alignment horizontal="center"/>
      <protection/>
    </xf>
    <xf numFmtId="0" fontId="40" fillId="0" borderId="0" xfId="75" applyFont="1" applyFill="1" applyBorder="1" applyAlignment="1">
      <alignment horizontal="center"/>
      <protection/>
    </xf>
    <xf numFmtId="0" fontId="41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left" vertical="center" wrapText="1" indent="2"/>
    </xf>
    <xf numFmtId="0" fontId="45" fillId="0" borderId="0" xfId="0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/>
    </xf>
  </cellXfs>
  <cellStyles count="73">
    <cellStyle name="Normal" xfId="0"/>
    <cellStyle name="差_基本支出汇总表4-1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差_支出总表3" xfId="24"/>
    <cellStyle name="60% - 强调文字颜色 3" xfId="25"/>
    <cellStyle name="Hyperlink" xfId="26"/>
    <cellStyle name="差_单位人员情况表5" xfId="27"/>
    <cellStyle name="Percent" xfId="28"/>
    <cellStyle name="Followed Hyperlink" xfId="29"/>
    <cellStyle name="注释" xfId="30"/>
    <cellStyle name="好_三公经费表7_2018年部门预算报表" xfId="31"/>
    <cellStyle name="60% - 强调文字颜色 2" xfId="32"/>
    <cellStyle name="标题 4" xfId="33"/>
    <cellStyle name="警告文本" xfId="34"/>
    <cellStyle name="标题" xfId="35"/>
    <cellStyle name="好_公共预算拨款支出明细表4" xfId="36"/>
    <cellStyle name="解释性文本" xfId="37"/>
    <cellStyle name="标题 1" xfId="38"/>
    <cellStyle name="标题 2" xfId="39"/>
    <cellStyle name="60% - 强调文字颜色 1" xfId="40"/>
    <cellStyle name="标题 3" xfId="41"/>
    <cellStyle name="差_“三公”经费及会议费支出上下年增减变化情况表8" xfId="42"/>
    <cellStyle name="差_三公经费表7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好_“三公”经费及会议费支出上下年增减变化情况表8_2018年部门预算报表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差_收入总表2" xfId="61"/>
    <cellStyle name="好_“三公”经费及会议费支出上下年增减变化情况表8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好_单位人员情况表5_2018年部门预算报表" xfId="72"/>
    <cellStyle name="60% - 强调文字颜色 6" xfId="73"/>
    <cellStyle name="差_公共预算拨款支出明细表4" xfId="74"/>
    <cellStyle name="常规 2" xfId="75"/>
    <cellStyle name="常规 3" xfId="76"/>
    <cellStyle name="常规_123" xfId="77"/>
    <cellStyle name="好_单位人员情况表5" xfId="78"/>
    <cellStyle name="好_公共预算拨款支出明细表4_2018年部门预算报表" xfId="79"/>
    <cellStyle name="好_基本支出汇总表4-1" xfId="80"/>
    <cellStyle name="好_基本支出汇总表4-1_2018年部门预算报表" xfId="81"/>
    <cellStyle name="好_三公经费表7" xfId="82"/>
    <cellStyle name="好_收入总表2" xfId="83"/>
    <cellStyle name="好_收入总表2_2018年部门预算报表" xfId="84"/>
    <cellStyle name="好_支出总表3" xfId="85"/>
    <cellStyle name="好_支出总表3_2018年部门预算报表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A24" sqref="A24:J24"/>
    </sheetView>
  </sheetViews>
  <sheetFormatPr defaultColWidth="9.140625" defaultRowHeight="12.75"/>
  <cols>
    <col min="9" max="9" width="0.2890625" style="0" customWidth="1"/>
    <col min="10" max="10" width="11.28125" style="0" customWidth="1"/>
  </cols>
  <sheetData>
    <row r="1" s="276" customFormat="1" ht="14.25">
      <c r="A1" s="276" t="s">
        <v>0</v>
      </c>
    </row>
    <row r="2" spans="1:10" ht="30.75" customHeight="1">
      <c r="A2" s="278" t="s">
        <v>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s="277" customFormat="1" ht="22.5" customHeight="1">
      <c r="A3" s="279" t="s">
        <v>2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s="277" customFormat="1" ht="22.5" customHeight="1">
      <c r="A4" s="280" t="s">
        <v>3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s="277" customFormat="1" ht="22.5" customHeight="1">
      <c r="A5" s="280" t="s">
        <v>4</v>
      </c>
      <c r="B5" s="280"/>
      <c r="C5" s="280"/>
      <c r="D5" s="280"/>
      <c r="E5" s="280"/>
      <c r="F5" s="280"/>
      <c r="G5" s="280"/>
      <c r="H5" s="280"/>
      <c r="I5" s="280"/>
      <c r="J5" s="280"/>
    </row>
    <row r="6" spans="1:10" s="277" customFormat="1" ht="22.5" customHeight="1">
      <c r="A6" s="280" t="s">
        <v>5</v>
      </c>
      <c r="B6" s="280"/>
      <c r="C6" s="280"/>
      <c r="D6" s="280"/>
      <c r="E6" s="280"/>
      <c r="F6" s="280"/>
      <c r="G6" s="280"/>
      <c r="H6" s="280"/>
      <c r="I6" s="280"/>
      <c r="J6" s="280"/>
    </row>
    <row r="7" spans="1:10" s="277" customFormat="1" ht="22.5" customHeight="1">
      <c r="A7" s="280" t="s">
        <v>6</v>
      </c>
      <c r="B7" s="280"/>
      <c r="C7" s="280"/>
      <c r="D7" s="280"/>
      <c r="E7" s="280"/>
      <c r="F7" s="280"/>
      <c r="G7" s="280"/>
      <c r="H7" s="280"/>
      <c r="I7" s="280"/>
      <c r="J7" s="280"/>
    </row>
    <row r="8" spans="1:10" s="277" customFormat="1" ht="22.5" customHeight="1">
      <c r="A8" s="280" t="s">
        <v>7</v>
      </c>
      <c r="B8" s="280"/>
      <c r="C8" s="280"/>
      <c r="D8" s="280"/>
      <c r="E8" s="280"/>
      <c r="F8" s="280"/>
      <c r="G8" s="280"/>
      <c r="H8" s="280"/>
      <c r="I8" s="280"/>
      <c r="J8" s="280"/>
    </row>
    <row r="9" spans="1:10" s="277" customFormat="1" ht="22.5" customHeight="1">
      <c r="A9" s="280" t="s">
        <v>8</v>
      </c>
      <c r="B9" s="280"/>
      <c r="C9" s="280"/>
      <c r="D9" s="280"/>
      <c r="E9" s="280"/>
      <c r="F9" s="280"/>
      <c r="G9" s="280"/>
      <c r="H9" s="280"/>
      <c r="I9" s="280"/>
      <c r="J9" s="280"/>
    </row>
    <row r="10" spans="1:10" s="277" customFormat="1" ht="22.5" customHeight="1">
      <c r="A10" s="280" t="s">
        <v>9</v>
      </c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s="277" customFormat="1" ht="22.5" customHeight="1">
      <c r="A11" s="279" t="s">
        <v>10</v>
      </c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s="277" customFormat="1" ht="22.5" customHeight="1">
      <c r="A12" s="280" t="s">
        <v>11</v>
      </c>
      <c r="B12" s="280"/>
      <c r="C12" s="280"/>
      <c r="D12" s="280"/>
      <c r="E12" s="280"/>
      <c r="F12" s="280"/>
      <c r="G12" s="280"/>
      <c r="H12" s="280"/>
      <c r="I12" s="280"/>
      <c r="J12" s="280"/>
    </row>
    <row r="13" spans="1:10" s="277" customFormat="1" ht="54" customHeight="1">
      <c r="A13" s="281" t="s">
        <v>12</v>
      </c>
      <c r="B13" s="281"/>
      <c r="C13" s="281"/>
      <c r="D13" s="281"/>
      <c r="E13" s="281"/>
      <c r="F13" s="281"/>
      <c r="G13" s="281"/>
      <c r="H13" s="281"/>
      <c r="I13" s="281"/>
      <c r="J13" s="281"/>
    </row>
    <row r="14" spans="1:10" s="277" customFormat="1" ht="37.5" customHeight="1">
      <c r="A14" s="281" t="s">
        <v>13</v>
      </c>
      <c r="B14" s="281"/>
      <c r="C14" s="281"/>
      <c r="D14" s="281"/>
      <c r="E14" s="281"/>
      <c r="F14" s="281"/>
      <c r="G14" s="281"/>
      <c r="H14" s="281"/>
      <c r="I14" s="281"/>
      <c r="J14" s="281"/>
    </row>
    <row r="15" spans="1:10" s="277" customFormat="1" ht="15" customHeight="1">
      <c r="A15" s="281" t="s">
        <v>14</v>
      </c>
      <c r="B15" s="281"/>
      <c r="C15" s="281"/>
      <c r="D15" s="281"/>
      <c r="E15" s="281"/>
      <c r="F15" s="281"/>
      <c r="G15" s="281"/>
      <c r="H15" s="281"/>
      <c r="I15" s="281"/>
      <c r="J15" s="281"/>
    </row>
    <row r="16" spans="1:10" s="277" customFormat="1" ht="72" customHeight="1">
      <c r="A16" s="281" t="s">
        <v>15</v>
      </c>
      <c r="B16" s="281"/>
      <c r="C16" s="281"/>
      <c r="D16" s="281"/>
      <c r="E16" s="281"/>
      <c r="F16" s="281"/>
      <c r="G16" s="281"/>
      <c r="H16" s="281"/>
      <c r="I16" s="281"/>
      <c r="J16" s="281"/>
    </row>
    <row r="17" spans="1:10" s="277" customFormat="1" ht="22.5" customHeight="1">
      <c r="A17" s="281" t="s">
        <v>16</v>
      </c>
      <c r="B17" s="281"/>
      <c r="C17" s="281"/>
      <c r="D17" s="281"/>
      <c r="E17" s="281"/>
      <c r="F17" s="281"/>
      <c r="G17" s="281"/>
      <c r="H17" s="281"/>
      <c r="I17" s="281"/>
      <c r="J17" s="281"/>
    </row>
    <row r="18" spans="1:10" s="277" customFormat="1" ht="75.75" customHeight="1">
      <c r="A18" s="281" t="s">
        <v>17</v>
      </c>
      <c r="B18" s="281"/>
      <c r="C18" s="281"/>
      <c r="D18" s="281"/>
      <c r="E18" s="281"/>
      <c r="F18" s="281"/>
      <c r="G18" s="281"/>
      <c r="H18" s="281"/>
      <c r="I18" s="281"/>
      <c r="J18" s="281"/>
    </row>
    <row r="19" spans="1:10" s="277" customFormat="1" ht="34.5" customHeight="1">
      <c r="A19" s="281" t="s">
        <v>18</v>
      </c>
      <c r="B19" s="281"/>
      <c r="C19" s="281"/>
      <c r="D19" s="281"/>
      <c r="E19" s="281"/>
      <c r="F19" s="281"/>
      <c r="G19" s="281"/>
      <c r="H19" s="281"/>
      <c r="I19" s="281"/>
      <c r="J19" s="281"/>
    </row>
    <row r="20" spans="1:10" s="277" customFormat="1" ht="22.5" customHeight="1">
      <c r="A20" s="281" t="s">
        <v>19</v>
      </c>
      <c r="B20" s="281"/>
      <c r="C20" s="281"/>
      <c r="D20" s="281"/>
      <c r="E20" s="281"/>
      <c r="F20" s="281"/>
      <c r="G20" s="281"/>
      <c r="H20" s="281"/>
      <c r="I20" s="281"/>
      <c r="J20" s="281"/>
    </row>
    <row r="21" spans="1:10" s="277" customFormat="1" ht="22.5" customHeight="1">
      <c r="A21" s="279" t="s">
        <v>20</v>
      </c>
      <c r="B21" s="279"/>
      <c r="C21" s="279"/>
      <c r="D21" s="279"/>
      <c r="E21" s="279"/>
      <c r="F21" s="279"/>
      <c r="G21" s="279"/>
      <c r="H21" s="279"/>
      <c r="I21" s="279"/>
      <c r="J21" s="279"/>
    </row>
    <row r="22" spans="1:10" s="277" customFormat="1" ht="22.5" customHeight="1">
      <c r="A22" s="282" t="s">
        <v>21</v>
      </c>
      <c r="B22" s="279"/>
      <c r="C22" s="279"/>
      <c r="D22" s="279"/>
      <c r="E22" s="279"/>
      <c r="F22" s="279"/>
      <c r="G22" s="279"/>
      <c r="H22" s="279"/>
      <c r="I22" s="279"/>
      <c r="J22" s="279"/>
    </row>
    <row r="23" spans="1:10" s="277" customFormat="1" ht="22.5" customHeight="1">
      <c r="A23" s="281" t="s">
        <v>22</v>
      </c>
      <c r="B23" s="281"/>
      <c r="C23" s="281"/>
      <c r="D23" s="281"/>
      <c r="E23" s="281"/>
      <c r="F23" s="281"/>
      <c r="G23" s="281"/>
      <c r="H23" s="281"/>
      <c r="I23" s="281"/>
      <c r="J23" s="281"/>
    </row>
    <row r="24" spans="1:10" s="277" customFormat="1" ht="37.5" customHeight="1">
      <c r="A24" s="281" t="s">
        <v>23</v>
      </c>
      <c r="B24" s="281"/>
      <c r="C24" s="281"/>
      <c r="D24" s="281"/>
      <c r="E24" s="281"/>
      <c r="F24" s="281"/>
      <c r="G24" s="281"/>
      <c r="H24" s="281"/>
      <c r="I24" s="281"/>
      <c r="J24" s="281"/>
    </row>
    <row r="25" spans="1:10" s="277" customFormat="1" ht="22.5" customHeight="1">
      <c r="A25" s="281" t="s">
        <v>24</v>
      </c>
      <c r="B25" s="281"/>
      <c r="C25" s="281"/>
      <c r="D25" s="281"/>
      <c r="E25" s="281"/>
      <c r="F25" s="281"/>
      <c r="G25" s="281"/>
      <c r="H25" s="281"/>
      <c r="I25" s="281"/>
      <c r="J25" s="281"/>
    </row>
    <row r="26" spans="1:2" ht="12.75">
      <c r="A26" s="283"/>
      <c r="B26" s="283"/>
    </row>
    <row r="27" spans="1:2" ht="12.75">
      <c r="A27" s="283"/>
      <c r="B27" s="283"/>
    </row>
    <row r="28" spans="1:2" ht="12.75">
      <c r="A28" s="283"/>
      <c r="B28" s="283"/>
    </row>
    <row r="29" spans="1:2" ht="12.75">
      <c r="A29" s="283"/>
      <c r="B29" s="283"/>
    </row>
    <row r="30" spans="1:2" ht="12.75">
      <c r="A30" s="283"/>
      <c r="B30" s="283"/>
    </row>
    <row r="31" spans="1:2" ht="12.75">
      <c r="A31" s="283"/>
      <c r="B31" s="283"/>
    </row>
    <row r="32" spans="1:2" ht="12.75">
      <c r="A32" s="283"/>
      <c r="B32" s="283"/>
    </row>
    <row r="33" spans="1:2" ht="12.75">
      <c r="A33" s="283"/>
      <c r="B33" s="283"/>
    </row>
    <row r="34" spans="1:2" ht="12.75">
      <c r="A34" s="283"/>
      <c r="B34" s="283"/>
    </row>
    <row r="35" spans="1:2" ht="12.75">
      <c r="A35" s="283"/>
      <c r="B35" s="283"/>
    </row>
    <row r="36" spans="1:2" ht="12.75">
      <c r="A36" s="283"/>
      <c r="B36" s="283"/>
    </row>
    <row r="37" spans="1:2" ht="12.75">
      <c r="A37" s="283"/>
      <c r="B37" s="283"/>
    </row>
    <row r="38" spans="1:2" ht="12.75">
      <c r="A38" s="283"/>
      <c r="B38" s="283"/>
    </row>
    <row r="39" spans="1:2" ht="12.75">
      <c r="A39" s="283"/>
      <c r="B39" s="283"/>
    </row>
    <row r="40" spans="1:2" ht="12.75">
      <c r="A40" s="283"/>
      <c r="B40" s="283"/>
    </row>
    <row r="41" spans="1:2" ht="12.75">
      <c r="A41" s="283"/>
      <c r="B41" s="283"/>
    </row>
    <row r="42" spans="1:2" ht="12.75">
      <c r="A42" s="283"/>
      <c r="B42" s="283"/>
    </row>
    <row r="43" spans="1:2" ht="12.75">
      <c r="A43" s="283"/>
      <c r="B43" s="283"/>
    </row>
    <row r="44" spans="1:2" ht="12.75">
      <c r="A44" s="283"/>
      <c r="B44" s="283"/>
    </row>
    <row r="45" spans="1:2" ht="12.75">
      <c r="A45" s="283"/>
      <c r="B45" s="283"/>
    </row>
    <row r="46" spans="1:2" ht="12.75">
      <c r="A46" s="283"/>
      <c r="B46" s="283"/>
    </row>
    <row r="47" spans="1:2" ht="12.75">
      <c r="A47" s="283"/>
      <c r="B47" s="283"/>
    </row>
    <row r="48" spans="1:2" ht="12.75">
      <c r="A48" s="283"/>
      <c r="B48" s="283"/>
    </row>
    <row r="49" spans="1:2" ht="12.75">
      <c r="A49" s="283"/>
      <c r="B49" s="283"/>
    </row>
    <row r="50" spans="1:2" ht="12.75">
      <c r="A50" s="283"/>
      <c r="B50" s="283"/>
    </row>
    <row r="51" spans="1:2" ht="12.75">
      <c r="A51" s="283"/>
      <c r="B51" s="283"/>
    </row>
    <row r="52" spans="1:2" ht="12.75">
      <c r="A52" s="283"/>
      <c r="B52" s="283"/>
    </row>
    <row r="53" spans="1:2" ht="12.75">
      <c r="A53" s="283"/>
      <c r="B53" s="283"/>
    </row>
  </sheetData>
  <sheetProtection/>
  <mergeCells count="24"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</mergeCells>
  <printOptions/>
  <pageMargins left="0.94" right="0.67" top="0.87" bottom="0.55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15"/>
  <sheetViews>
    <sheetView workbookViewId="0" topLeftCell="A1">
      <selection activeCell="C8" sqref="C8"/>
    </sheetView>
  </sheetViews>
  <sheetFormatPr defaultColWidth="9.140625" defaultRowHeight="12.75"/>
  <cols>
    <col min="1" max="1" width="20.421875" style="0" customWidth="1"/>
    <col min="2" max="2" width="15.8515625" style="0" customWidth="1"/>
    <col min="3" max="4" width="13.140625" style="0" customWidth="1"/>
    <col min="5" max="5" width="13.00390625" style="0" customWidth="1"/>
    <col min="6" max="8" width="9.7109375" style="0" customWidth="1"/>
    <col min="9" max="9" width="5.421875" style="0" customWidth="1"/>
    <col min="10" max="10" width="10.00390625" style="0" customWidth="1"/>
    <col min="11" max="11" width="10.8515625" style="0" customWidth="1"/>
    <col min="12" max="12" width="4.57421875" style="0" customWidth="1"/>
    <col min="13" max="13" width="11.421875" style="0" customWidth="1"/>
    <col min="14" max="14" width="7.00390625" style="0" customWidth="1"/>
    <col min="15" max="15" width="8.57421875" style="0" customWidth="1"/>
    <col min="16" max="16" width="9.140625" style="0" customWidth="1"/>
    <col min="17" max="17" width="12.8515625" style="0" customWidth="1"/>
    <col min="18" max="18" width="11.8515625" style="0" customWidth="1"/>
    <col min="19" max="19" width="7.140625" style="0" customWidth="1"/>
    <col min="20" max="21" width="4.7109375" style="0" customWidth="1"/>
    <col min="22" max="22" width="7.57421875" style="0" customWidth="1"/>
    <col min="23" max="23" width="13.7109375" style="0" customWidth="1"/>
    <col min="24" max="24" width="7.421875" style="0" customWidth="1"/>
    <col min="25" max="25" width="4.7109375" style="0" customWidth="1"/>
    <col min="26" max="27" width="6.7109375" style="0" customWidth="1"/>
    <col min="28" max="28" width="7.28125" style="0" customWidth="1"/>
    <col min="29" max="29" width="9.140625" style="0" customWidth="1"/>
    <col min="30" max="33" width="5.28125" style="0" customWidth="1"/>
    <col min="34" max="34" width="9.7109375" style="0" customWidth="1"/>
    <col min="35" max="35" width="8.421875" style="0" customWidth="1"/>
    <col min="36" max="37" width="6.57421875" style="0" customWidth="1"/>
    <col min="38" max="38" width="9.00390625" style="0" customWidth="1"/>
    <col min="39" max="41" width="6.57421875" style="0" customWidth="1"/>
    <col min="42" max="42" width="12.140625" style="0" customWidth="1"/>
    <col min="43" max="43" width="11.8515625" style="0" customWidth="1"/>
    <col min="44" max="51" width="7.28125" style="0" customWidth="1"/>
    <col min="52" max="52" width="10.00390625" style="0" customWidth="1"/>
  </cols>
  <sheetData>
    <row r="1" ht="30" customHeight="1">
      <c r="A1" s="134" t="s">
        <v>321</v>
      </c>
    </row>
    <row r="2" spans="1:52" ht="33" customHeight="1">
      <c r="A2" s="197"/>
      <c r="K2" s="203"/>
      <c r="M2" s="197"/>
      <c r="P2" s="203"/>
      <c r="AB2" s="203"/>
      <c r="AC2" s="203"/>
      <c r="AD2" s="197"/>
      <c r="AO2" s="203"/>
      <c r="AP2" s="203"/>
      <c r="AQ2" s="197"/>
      <c r="AY2" s="134" t="s">
        <v>70</v>
      </c>
      <c r="AZ2" s="203"/>
    </row>
    <row r="3" spans="1:52" ht="18" customHeight="1">
      <c r="A3" s="194" t="s">
        <v>174</v>
      </c>
      <c r="B3" s="194" t="s">
        <v>211</v>
      </c>
      <c r="C3" s="181" t="s">
        <v>176</v>
      </c>
      <c r="D3" s="181" t="s">
        <v>228</v>
      </c>
      <c r="E3" s="181" t="s">
        <v>267</v>
      </c>
      <c r="F3" s="181"/>
      <c r="G3" s="181"/>
      <c r="H3" s="181"/>
      <c r="I3" s="181"/>
      <c r="J3" s="181"/>
      <c r="K3" s="181"/>
      <c r="L3" s="181"/>
      <c r="M3" s="204"/>
      <c r="N3" s="204"/>
      <c r="O3" s="204"/>
      <c r="P3" s="181"/>
      <c r="Q3" s="181" t="s">
        <v>268</v>
      </c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 t="s">
        <v>269</v>
      </c>
      <c r="AR3" s="181"/>
      <c r="AS3" s="181"/>
      <c r="AT3" s="181"/>
      <c r="AU3" s="181"/>
      <c r="AV3" s="181"/>
      <c r="AW3" s="181"/>
      <c r="AX3" s="181"/>
      <c r="AY3" s="181"/>
      <c r="AZ3" s="181"/>
    </row>
    <row r="4" spans="1:52" ht="36">
      <c r="A4" s="194"/>
      <c r="B4" s="194"/>
      <c r="C4" s="181"/>
      <c r="D4" s="181"/>
      <c r="E4" s="198" t="s">
        <v>228</v>
      </c>
      <c r="F4" s="198" t="s">
        <v>276</v>
      </c>
      <c r="G4" s="198" t="s">
        <v>277</v>
      </c>
      <c r="H4" s="198" t="s">
        <v>278</v>
      </c>
      <c r="I4" s="198" t="s">
        <v>279</v>
      </c>
      <c r="J4" s="198" t="s">
        <v>280</v>
      </c>
      <c r="K4" s="198" t="s">
        <v>281</v>
      </c>
      <c r="L4" s="198" t="s">
        <v>282</v>
      </c>
      <c r="M4" s="198" t="s">
        <v>283</v>
      </c>
      <c r="N4" s="198" t="s">
        <v>284</v>
      </c>
      <c r="O4" s="198" t="s">
        <v>231</v>
      </c>
      <c r="P4" s="198" t="s">
        <v>232</v>
      </c>
      <c r="Q4" s="198" t="s">
        <v>228</v>
      </c>
      <c r="R4" s="198" t="s">
        <v>285</v>
      </c>
      <c r="S4" s="198" t="s">
        <v>286</v>
      </c>
      <c r="T4" s="198" t="s">
        <v>287</v>
      </c>
      <c r="U4" s="198" t="s">
        <v>288</v>
      </c>
      <c r="V4" s="198" t="s">
        <v>289</v>
      </c>
      <c r="W4" s="198" t="s">
        <v>290</v>
      </c>
      <c r="X4" s="198" t="s">
        <v>238</v>
      </c>
      <c r="Y4" s="198" t="s">
        <v>235</v>
      </c>
      <c r="Z4" s="198" t="s">
        <v>291</v>
      </c>
      <c r="AA4" s="198" t="s">
        <v>292</v>
      </c>
      <c r="AB4" s="198" t="s">
        <v>240</v>
      </c>
      <c r="AC4" s="198" t="s">
        <v>293</v>
      </c>
      <c r="AD4" s="198" t="s">
        <v>294</v>
      </c>
      <c r="AE4" s="198" t="s">
        <v>295</v>
      </c>
      <c r="AF4" s="198" t="s">
        <v>296</v>
      </c>
      <c r="AG4" s="198" t="s">
        <v>234</v>
      </c>
      <c r="AH4" s="198" t="s">
        <v>297</v>
      </c>
      <c r="AI4" s="198" t="s">
        <v>239</v>
      </c>
      <c r="AJ4" s="198" t="s">
        <v>298</v>
      </c>
      <c r="AK4" s="198" t="s">
        <v>299</v>
      </c>
      <c r="AL4" s="198" t="s">
        <v>300</v>
      </c>
      <c r="AM4" s="198" t="s">
        <v>237</v>
      </c>
      <c r="AN4" s="198" t="s">
        <v>295</v>
      </c>
      <c r="AO4" s="198" t="s">
        <v>301</v>
      </c>
      <c r="AP4" s="198" t="s">
        <v>242</v>
      </c>
      <c r="AQ4" s="198" t="s">
        <v>228</v>
      </c>
      <c r="AR4" s="198" t="s">
        <v>264</v>
      </c>
      <c r="AS4" s="198" t="s">
        <v>302</v>
      </c>
      <c r="AT4" s="198" t="s">
        <v>303</v>
      </c>
      <c r="AU4" s="198" t="s">
        <v>304</v>
      </c>
      <c r="AV4" s="198" t="s">
        <v>305</v>
      </c>
      <c r="AW4" s="198" t="s">
        <v>262</v>
      </c>
      <c r="AX4" s="198" t="s">
        <v>306</v>
      </c>
      <c r="AY4" s="198" t="s">
        <v>263</v>
      </c>
      <c r="AZ4" s="198" t="s">
        <v>307</v>
      </c>
    </row>
    <row r="5" spans="1:52" ht="20.25" customHeight="1">
      <c r="A5" s="199" t="s">
        <v>176</v>
      </c>
      <c r="B5" s="200"/>
      <c r="C5" s="201">
        <f>SUM(C6:C11)</f>
        <v>8194500.48</v>
      </c>
      <c r="D5" s="201">
        <f>SUM(D6:D11)</f>
        <v>8194500.48</v>
      </c>
      <c r="E5" s="201">
        <f>SUM(E6:E11)</f>
        <v>6603006.72</v>
      </c>
      <c r="F5" s="201">
        <f>SUM(F6:F11)</f>
        <v>1924236</v>
      </c>
      <c r="G5" s="201">
        <f aca="true" t="shared" si="0" ref="G5:R5">SUM(G6:G11)</f>
        <v>1843206</v>
      </c>
      <c r="H5" s="201">
        <f t="shared" si="0"/>
        <v>160353</v>
      </c>
      <c r="I5" s="201"/>
      <c r="J5" s="201">
        <f t="shared" si="0"/>
        <v>935820</v>
      </c>
      <c r="K5" s="201">
        <f t="shared" si="0"/>
        <v>789884.9999999999</v>
      </c>
      <c r="L5" s="201"/>
      <c r="M5" s="201">
        <f t="shared" si="0"/>
        <v>390062.88</v>
      </c>
      <c r="N5" s="201"/>
      <c r="O5" s="201">
        <f t="shared" si="0"/>
        <v>513843.84</v>
      </c>
      <c r="P5" s="201">
        <f t="shared" si="0"/>
        <v>45600</v>
      </c>
      <c r="Q5" s="201">
        <f t="shared" si="0"/>
        <v>1532700</v>
      </c>
      <c r="R5" s="201">
        <f t="shared" si="0"/>
        <v>209100</v>
      </c>
      <c r="S5" s="201">
        <f aca="true" t="shared" si="1" ref="S5:AQ5">SUM(S6:S11)</f>
        <v>56540</v>
      </c>
      <c r="T5" s="201">
        <f t="shared" si="1"/>
        <v>0</v>
      </c>
      <c r="U5" s="201">
        <f t="shared" si="1"/>
        <v>1000</v>
      </c>
      <c r="V5" s="201">
        <f t="shared" si="1"/>
        <v>10800</v>
      </c>
      <c r="W5" s="201">
        <f t="shared" si="1"/>
        <v>8000</v>
      </c>
      <c r="X5" s="201">
        <f t="shared" si="1"/>
        <v>64000</v>
      </c>
      <c r="Y5" s="201">
        <f t="shared" si="1"/>
        <v>8000</v>
      </c>
      <c r="Z5" s="201">
        <f t="shared" si="1"/>
        <v>56000</v>
      </c>
      <c r="AA5" s="201">
        <f t="shared" si="1"/>
        <v>117600</v>
      </c>
      <c r="AB5" s="201">
        <f t="shared" si="1"/>
        <v>47000</v>
      </c>
      <c r="AC5" s="201">
        <f t="shared" si="1"/>
        <v>149400</v>
      </c>
      <c r="AD5" s="201"/>
      <c r="AE5" s="201"/>
      <c r="AF5" s="201"/>
      <c r="AG5" s="201"/>
      <c r="AH5" s="201">
        <f t="shared" si="1"/>
        <v>79000</v>
      </c>
      <c r="AI5" s="201"/>
      <c r="AJ5" s="201"/>
      <c r="AK5" s="201">
        <f t="shared" si="1"/>
        <v>22000</v>
      </c>
      <c r="AL5" s="201">
        <f t="shared" si="1"/>
        <v>162000</v>
      </c>
      <c r="AM5" s="201">
        <f t="shared" si="1"/>
        <v>90000</v>
      </c>
      <c r="AN5" s="201"/>
      <c r="AO5" s="201"/>
      <c r="AP5" s="201">
        <f t="shared" si="1"/>
        <v>452260</v>
      </c>
      <c r="AQ5" s="201">
        <f t="shared" si="1"/>
        <v>58793.76000000001</v>
      </c>
      <c r="AR5" s="201"/>
      <c r="AS5" s="201"/>
      <c r="AT5" s="201">
        <f>SUM(AT6:AT11)</f>
        <v>23328</v>
      </c>
      <c r="AU5" s="201"/>
      <c r="AV5" s="201">
        <f>SUM(AV6:AV11)</f>
        <v>35465.76000000001</v>
      </c>
      <c r="AW5" s="201"/>
      <c r="AX5" s="201"/>
      <c r="AY5" s="201"/>
      <c r="AZ5" s="201"/>
    </row>
    <row r="6" spans="1:52" ht="27.75" customHeight="1">
      <c r="A6" s="56" t="s">
        <v>194</v>
      </c>
      <c r="B6" s="56" t="s">
        <v>195</v>
      </c>
      <c r="C6" s="201">
        <f aca="true" t="shared" si="2" ref="C6:C11">D6</f>
        <v>3548228.94</v>
      </c>
      <c r="D6" s="201">
        <f aca="true" t="shared" si="3" ref="D6:D11">E6+Q6+AQ6</f>
        <v>3548228.94</v>
      </c>
      <c r="E6" s="201">
        <f aca="true" t="shared" si="4" ref="E6:E11">SUM(F6:P6)</f>
        <v>2218690.92</v>
      </c>
      <c r="F6" s="201">
        <v>658104</v>
      </c>
      <c r="G6" s="201">
        <v>788958</v>
      </c>
      <c r="H6" s="201">
        <v>54842</v>
      </c>
      <c r="I6" s="200"/>
      <c r="J6" s="201">
        <v>132180</v>
      </c>
      <c r="K6" s="201">
        <v>266498.8</v>
      </c>
      <c r="L6" s="200"/>
      <c r="M6" s="201">
        <v>130767.48</v>
      </c>
      <c r="N6" s="200"/>
      <c r="O6" s="201">
        <v>172340.64</v>
      </c>
      <c r="P6" s="201">
        <v>15000</v>
      </c>
      <c r="Q6" s="201">
        <f>SUM(R6:AP6)</f>
        <v>1297500</v>
      </c>
      <c r="R6" s="201">
        <v>197300</v>
      </c>
      <c r="S6" s="201">
        <v>48500</v>
      </c>
      <c r="T6" s="201"/>
      <c r="U6" s="201">
        <v>1000</v>
      </c>
      <c r="V6" s="201">
        <v>10800</v>
      </c>
      <c r="W6" s="201">
        <v>8000</v>
      </c>
      <c r="X6" s="201">
        <v>64000</v>
      </c>
      <c r="Y6" s="201">
        <v>8000</v>
      </c>
      <c r="Z6" s="201">
        <v>56000</v>
      </c>
      <c r="AA6" s="201">
        <v>117600</v>
      </c>
      <c r="AB6" s="201">
        <v>47000</v>
      </c>
      <c r="AC6" s="201">
        <v>109200</v>
      </c>
      <c r="AD6" s="201"/>
      <c r="AE6" s="201"/>
      <c r="AF6" s="201"/>
      <c r="AG6" s="201"/>
      <c r="AH6" s="201">
        <v>67000</v>
      </c>
      <c r="AI6" s="201"/>
      <c r="AJ6" s="201"/>
      <c r="AK6" s="201">
        <v>22000</v>
      </c>
      <c r="AL6" s="201">
        <v>162000</v>
      </c>
      <c r="AM6" s="201">
        <v>90000</v>
      </c>
      <c r="AN6" s="201"/>
      <c r="AO6" s="201"/>
      <c r="AP6" s="201">
        <v>289100</v>
      </c>
      <c r="AQ6" s="201">
        <f>SUM(AR6:AZ6)</f>
        <v>32038.02</v>
      </c>
      <c r="AR6" s="201"/>
      <c r="AS6" s="201"/>
      <c r="AT6" s="201">
        <v>23328</v>
      </c>
      <c r="AU6" s="201"/>
      <c r="AV6" s="201">
        <v>8710.02</v>
      </c>
      <c r="AW6" s="200"/>
      <c r="AX6" s="200"/>
      <c r="AY6" s="202"/>
      <c r="AZ6" s="202"/>
    </row>
    <row r="7" spans="1:52" ht="27.75" customHeight="1">
      <c r="A7" s="56" t="s">
        <v>196</v>
      </c>
      <c r="B7" s="59" t="s">
        <v>197</v>
      </c>
      <c r="C7" s="201">
        <f t="shared" si="2"/>
        <v>582611.9</v>
      </c>
      <c r="D7" s="201">
        <f t="shared" si="3"/>
        <v>582611.9</v>
      </c>
      <c r="E7" s="201">
        <f t="shared" si="4"/>
        <v>504381.12</v>
      </c>
      <c r="F7" s="201">
        <v>140292</v>
      </c>
      <c r="G7" s="201">
        <v>187230</v>
      </c>
      <c r="H7" s="201">
        <v>11691</v>
      </c>
      <c r="I7" s="201"/>
      <c r="J7" s="201">
        <v>20820</v>
      </c>
      <c r="K7" s="201">
        <v>58416.6</v>
      </c>
      <c r="L7" s="201"/>
      <c r="M7" s="201">
        <v>29062.08</v>
      </c>
      <c r="N7" s="200"/>
      <c r="O7" s="201">
        <v>38269.44</v>
      </c>
      <c r="P7" s="201">
        <v>18600</v>
      </c>
      <c r="Q7" s="201">
        <f>SUM(R7:AP7)</f>
        <v>76400</v>
      </c>
      <c r="R7" s="201">
        <v>11800</v>
      </c>
      <c r="S7" s="201">
        <v>8040</v>
      </c>
      <c r="T7" s="201"/>
      <c r="U7" s="201"/>
      <c r="V7" s="201"/>
      <c r="W7" s="201"/>
      <c r="X7" s="201"/>
      <c r="Y7" s="201"/>
      <c r="Z7" s="201"/>
      <c r="AA7" s="201"/>
      <c r="AB7" s="201"/>
      <c r="AC7" s="201">
        <v>26400</v>
      </c>
      <c r="AD7" s="201"/>
      <c r="AE7" s="201"/>
      <c r="AF7" s="201"/>
      <c r="AG7" s="201"/>
      <c r="AH7" s="201">
        <v>12000</v>
      </c>
      <c r="AI7" s="201"/>
      <c r="AJ7" s="201"/>
      <c r="AK7" s="201"/>
      <c r="AL7" s="201"/>
      <c r="AM7" s="201"/>
      <c r="AN7" s="201"/>
      <c r="AO7" s="201"/>
      <c r="AP7" s="201">
        <v>18160</v>
      </c>
      <c r="AQ7" s="201">
        <f>SUM(AR7:AZ7)</f>
        <v>1830.78</v>
      </c>
      <c r="AR7" s="200"/>
      <c r="AS7" s="202"/>
      <c r="AT7" s="201"/>
      <c r="AU7" s="201"/>
      <c r="AV7" s="201">
        <v>1830.78</v>
      </c>
      <c r="AW7" s="200"/>
      <c r="AX7" s="200"/>
      <c r="AY7" s="202"/>
      <c r="AZ7" s="202"/>
    </row>
    <row r="8" spans="1:52" ht="27.75" customHeight="1">
      <c r="A8" s="56" t="s">
        <v>198</v>
      </c>
      <c r="B8" s="56" t="s">
        <v>199</v>
      </c>
      <c r="C8" s="201">
        <f t="shared" si="2"/>
        <v>2199847.12</v>
      </c>
      <c r="D8" s="201">
        <f t="shared" si="3"/>
        <v>2199847.12</v>
      </c>
      <c r="E8" s="201">
        <f t="shared" si="4"/>
        <v>2027785.0799999998</v>
      </c>
      <c r="F8" s="201">
        <v>589404</v>
      </c>
      <c r="G8" s="201">
        <v>471384</v>
      </c>
      <c r="H8" s="201">
        <v>49117</v>
      </c>
      <c r="I8" s="200"/>
      <c r="J8" s="201">
        <v>385200</v>
      </c>
      <c r="K8" s="201">
        <v>242697.8</v>
      </c>
      <c r="L8" s="200"/>
      <c r="M8" s="201">
        <v>119958.12</v>
      </c>
      <c r="N8" s="200"/>
      <c r="O8" s="201">
        <v>158024.16</v>
      </c>
      <c r="P8" s="201">
        <v>12000</v>
      </c>
      <c r="Q8" s="201">
        <f>SUM(R8:AP8)</f>
        <v>158800</v>
      </c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>
        <v>13800</v>
      </c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>
        <v>145000</v>
      </c>
      <c r="AQ8" s="201">
        <v>13262.04</v>
      </c>
      <c r="AR8" s="200"/>
      <c r="AS8" s="202"/>
      <c r="AT8" s="200"/>
      <c r="AU8" s="200"/>
      <c r="AV8" s="201">
        <v>10009.62</v>
      </c>
      <c r="AW8" s="200"/>
      <c r="AX8" s="200"/>
      <c r="AY8" s="202"/>
      <c r="AZ8" s="202"/>
    </row>
    <row r="9" spans="1:52" ht="27.75" customHeight="1">
      <c r="A9" s="56" t="s">
        <v>200</v>
      </c>
      <c r="B9" s="56" t="s">
        <v>199</v>
      </c>
      <c r="C9" s="201">
        <f t="shared" si="2"/>
        <v>614483.82</v>
      </c>
      <c r="D9" s="201">
        <f t="shared" si="3"/>
        <v>614483.82</v>
      </c>
      <c r="E9" s="201">
        <f t="shared" si="4"/>
        <v>604474.2</v>
      </c>
      <c r="F9" s="201">
        <v>181032</v>
      </c>
      <c r="G9" s="201">
        <v>125148</v>
      </c>
      <c r="H9" s="201">
        <v>15086</v>
      </c>
      <c r="I9" s="200"/>
      <c r="J9" s="201">
        <v>127260</v>
      </c>
      <c r="K9" s="201">
        <v>72797.2</v>
      </c>
      <c r="L9" s="200"/>
      <c r="M9" s="201">
        <v>35883</v>
      </c>
      <c r="N9" s="200"/>
      <c r="O9" s="201">
        <v>47268</v>
      </c>
      <c r="P9" s="200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>
        <v>10009.62</v>
      </c>
      <c r="AR9" s="200"/>
      <c r="AS9" s="202"/>
      <c r="AT9" s="200"/>
      <c r="AU9" s="200"/>
      <c r="AV9" s="201">
        <v>13262.04</v>
      </c>
      <c r="AW9" s="200"/>
      <c r="AX9" s="200"/>
      <c r="AY9" s="202"/>
      <c r="AZ9" s="202"/>
    </row>
    <row r="10" spans="1:52" ht="27.75" customHeight="1">
      <c r="A10" s="56" t="s">
        <v>201</v>
      </c>
      <c r="B10" s="56" t="s">
        <v>199</v>
      </c>
      <c r="C10" s="201">
        <f t="shared" si="2"/>
        <v>371768.64</v>
      </c>
      <c r="D10" s="201">
        <f t="shared" si="3"/>
        <v>371768.64</v>
      </c>
      <c r="E10" s="201">
        <f t="shared" si="4"/>
        <v>371768.64</v>
      </c>
      <c r="F10" s="201">
        <v>100848</v>
      </c>
      <c r="G10" s="201">
        <v>83496</v>
      </c>
      <c r="H10" s="201">
        <v>8404</v>
      </c>
      <c r="I10" s="201"/>
      <c r="J10" s="201">
        <v>83280</v>
      </c>
      <c r="K10" s="201">
        <v>44266.4</v>
      </c>
      <c r="L10" s="201"/>
      <c r="M10" s="201">
        <v>22224.96</v>
      </c>
      <c r="N10" s="201"/>
      <c r="O10" s="201">
        <v>29249.28</v>
      </c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0"/>
      <c r="AS10" s="202"/>
      <c r="AT10" s="200"/>
      <c r="AU10" s="200"/>
      <c r="AV10" s="200"/>
      <c r="AW10" s="200"/>
      <c r="AX10" s="200"/>
      <c r="AY10" s="202"/>
      <c r="AZ10" s="202"/>
    </row>
    <row r="11" spans="1:52" ht="27.75" customHeight="1">
      <c r="A11" s="56" t="s">
        <v>202</v>
      </c>
      <c r="B11" s="56" t="s">
        <v>199</v>
      </c>
      <c r="C11" s="201">
        <f t="shared" si="2"/>
        <v>877560.06</v>
      </c>
      <c r="D11" s="201">
        <f t="shared" si="3"/>
        <v>877560.06</v>
      </c>
      <c r="E11" s="201">
        <f t="shared" si="4"/>
        <v>875906.76</v>
      </c>
      <c r="F11" s="201">
        <v>254556</v>
      </c>
      <c r="G11" s="201">
        <v>186990</v>
      </c>
      <c r="H11" s="201">
        <v>21213</v>
      </c>
      <c r="I11" s="200"/>
      <c r="J11" s="201">
        <v>187080</v>
      </c>
      <c r="K11" s="201">
        <v>105208.2</v>
      </c>
      <c r="L11" s="200"/>
      <c r="M11" s="201">
        <v>52167.24</v>
      </c>
      <c r="N11" s="200"/>
      <c r="O11" s="201">
        <v>68692.32</v>
      </c>
      <c r="P11" s="200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>
        <f>SUM(AR11:AZ11)</f>
        <v>1653.3</v>
      </c>
      <c r="AR11" s="200"/>
      <c r="AS11" s="202"/>
      <c r="AT11" s="200"/>
      <c r="AU11" s="200"/>
      <c r="AV11" s="201">
        <v>1653.3</v>
      </c>
      <c r="AW11" s="200"/>
      <c r="AX11" s="200"/>
      <c r="AY11" s="202"/>
      <c r="AZ11" s="202"/>
    </row>
    <row r="12" spans="1:52" ht="20.25" customHeight="1">
      <c r="A12" s="56"/>
      <c r="B12" s="200"/>
      <c r="C12" s="202"/>
      <c r="D12" s="202"/>
      <c r="E12" s="202"/>
      <c r="F12" s="202"/>
      <c r="G12" s="202"/>
      <c r="H12" s="202"/>
      <c r="I12" s="200"/>
      <c r="J12" s="202"/>
      <c r="K12" s="200"/>
      <c r="L12" s="200"/>
      <c r="M12" s="200"/>
      <c r="N12" s="200"/>
      <c r="O12" s="200"/>
      <c r="P12" s="200"/>
      <c r="Q12" s="202"/>
      <c r="R12" s="202"/>
      <c r="S12" s="200"/>
      <c r="T12" s="200"/>
      <c r="U12" s="200"/>
      <c r="V12" s="200"/>
      <c r="W12" s="202"/>
      <c r="X12" s="200"/>
      <c r="Y12" s="200"/>
      <c r="Z12" s="200"/>
      <c r="AA12" s="200"/>
      <c r="AB12" s="200"/>
      <c r="AC12" s="202"/>
      <c r="AD12" s="200"/>
      <c r="AE12" s="200"/>
      <c r="AF12" s="200"/>
      <c r="AG12" s="200"/>
      <c r="AH12" s="202"/>
      <c r="AI12" s="200"/>
      <c r="AJ12" s="200"/>
      <c r="AK12" s="200"/>
      <c r="AL12" s="200"/>
      <c r="AM12" s="200"/>
      <c r="AN12" s="200"/>
      <c r="AO12" s="202"/>
      <c r="AP12" s="202"/>
      <c r="AQ12" s="202"/>
      <c r="AR12" s="200"/>
      <c r="AS12" s="202"/>
      <c r="AT12" s="200"/>
      <c r="AU12" s="200"/>
      <c r="AV12" s="200"/>
      <c r="AW12" s="200"/>
      <c r="AX12" s="200"/>
      <c r="AY12" s="202"/>
      <c r="AZ12" s="202"/>
    </row>
    <row r="13" spans="1:52" ht="20.25" customHeight="1">
      <c r="A13" s="56"/>
      <c r="B13" s="200"/>
      <c r="C13" s="202"/>
      <c r="D13" s="202"/>
      <c r="E13" s="202"/>
      <c r="F13" s="202"/>
      <c r="G13" s="202"/>
      <c r="H13" s="202"/>
      <c r="I13" s="200"/>
      <c r="J13" s="202"/>
      <c r="K13" s="200"/>
      <c r="L13" s="200"/>
      <c r="M13" s="200"/>
      <c r="N13" s="200"/>
      <c r="O13" s="200"/>
      <c r="P13" s="200"/>
      <c r="Q13" s="202"/>
      <c r="R13" s="202"/>
      <c r="S13" s="200"/>
      <c r="T13" s="200"/>
      <c r="U13" s="200"/>
      <c r="V13" s="200"/>
      <c r="W13" s="202"/>
      <c r="X13" s="200"/>
      <c r="Y13" s="200"/>
      <c r="Z13" s="200"/>
      <c r="AA13" s="200"/>
      <c r="AB13" s="200"/>
      <c r="AC13" s="202"/>
      <c r="AD13" s="200"/>
      <c r="AE13" s="200"/>
      <c r="AF13" s="200"/>
      <c r="AG13" s="200"/>
      <c r="AH13" s="202"/>
      <c r="AI13" s="200"/>
      <c r="AJ13" s="200"/>
      <c r="AK13" s="200"/>
      <c r="AL13" s="200"/>
      <c r="AM13" s="200"/>
      <c r="AN13" s="200"/>
      <c r="AO13" s="202"/>
      <c r="AP13" s="202"/>
      <c r="AQ13" s="202"/>
      <c r="AR13" s="200"/>
      <c r="AS13" s="202"/>
      <c r="AT13" s="200"/>
      <c r="AU13" s="200"/>
      <c r="AV13" s="200"/>
      <c r="AW13" s="200"/>
      <c r="AX13" s="200"/>
      <c r="AY13" s="202"/>
      <c r="AZ13" s="202"/>
    </row>
    <row r="14" spans="1:52" ht="20.25" customHeight="1">
      <c r="A14" s="56"/>
      <c r="B14" s="200"/>
      <c r="C14" s="202"/>
      <c r="D14" s="202"/>
      <c r="E14" s="202"/>
      <c r="F14" s="202"/>
      <c r="G14" s="202"/>
      <c r="H14" s="202"/>
      <c r="I14" s="200"/>
      <c r="J14" s="202"/>
      <c r="K14" s="200"/>
      <c r="L14" s="200"/>
      <c r="M14" s="200"/>
      <c r="N14" s="200"/>
      <c r="O14" s="200"/>
      <c r="P14" s="200"/>
      <c r="Q14" s="202"/>
      <c r="R14" s="202"/>
      <c r="S14" s="200"/>
      <c r="T14" s="200"/>
      <c r="U14" s="200"/>
      <c r="V14" s="200"/>
      <c r="W14" s="202"/>
      <c r="X14" s="200"/>
      <c r="Y14" s="200"/>
      <c r="Z14" s="200"/>
      <c r="AA14" s="200"/>
      <c r="AB14" s="200"/>
      <c r="AC14" s="202"/>
      <c r="AD14" s="200"/>
      <c r="AE14" s="200"/>
      <c r="AF14" s="200"/>
      <c r="AG14" s="200"/>
      <c r="AH14" s="202"/>
      <c r="AI14" s="200"/>
      <c r="AJ14" s="200"/>
      <c r="AK14" s="200"/>
      <c r="AL14" s="200"/>
      <c r="AM14" s="200"/>
      <c r="AN14" s="200"/>
      <c r="AO14" s="202"/>
      <c r="AP14" s="202"/>
      <c r="AQ14" s="202"/>
      <c r="AR14" s="200"/>
      <c r="AS14" s="202"/>
      <c r="AT14" s="200"/>
      <c r="AU14" s="200"/>
      <c r="AV14" s="200"/>
      <c r="AW14" s="200"/>
      <c r="AX14" s="200"/>
      <c r="AY14" s="202"/>
      <c r="AZ14" s="202"/>
    </row>
    <row r="15" spans="1:52" ht="20.25" customHeight="1">
      <c r="A15" s="56"/>
      <c r="B15" s="200"/>
      <c r="C15" s="202"/>
      <c r="D15" s="202"/>
      <c r="E15" s="202"/>
      <c r="F15" s="202"/>
      <c r="G15" s="202"/>
      <c r="H15" s="202"/>
      <c r="I15" s="200"/>
      <c r="J15" s="202"/>
      <c r="K15" s="200"/>
      <c r="L15" s="200"/>
      <c r="M15" s="200"/>
      <c r="N15" s="200"/>
      <c r="O15" s="200"/>
      <c r="P15" s="200"/>
      <c r="Q15" s="202"/>
      <c r="R15" s="202"/>
      <c r="S15" s="200"/>
      <c r="T15" s="200"/>
      <c r="U15" s="200"/>
      <c r="V15" s="200"/>
      <c r="W15" s="202"/>
      <c r="X15" s="200"/>
      <c r="Y15" s="200"/>
      <c r="Z15" s="200"/>
      <c r="AA15" s="200"/>
      <c r="AB15" s="200"/>
      <c r="AC15" s="202"/>
      <c r="AD15" s="200"/>
      <c r="AE15" s="200"/>
      <c r="AF15" s="200"/>
      <c r="AG15" s="200"/>
      <c r="AH15" s="202"/>
      <c r="AI15" s="200"/>
      <c r="AJ15" s="200"/>
      <c r="AK15" s="200"/>
      <c r="AL15" s="200"/>
      <c r="AM15" s="200"/>
      <c r="AN15" s="200"/>
      <c r="AO15" s="202"/>
      <c r="AP15" s="202"/>
      <c r="AQ15" s="202"/>
      <c r="AR15" s="200"/>
      <c r="AS15" s="202"/>
      <c r="AT15" s="200"/>
      <c r="AU15" s="200"/>
      <c r="AV15" s="200"/>
      <c r="AW15" s="200"/>
      <c r="AX15" s="200"/>
      <c r="AY15" s="202"/>
      <c r="AZ15" s="202"/>
    </row>
  </sheetData>
  <sheetProtection/>
  <mergeCells count="9">
    <mergeCell ref="AB2:AC2"/>
    <mergeCell ref="AO2:AP2"/>
    <mergeCell ref="E3:P3"/>
    <mergeCell ref="Q3:AP3"/>
    <mergeCell ref="AQ3:AZ3"/>
    <mergeCell ref="A3:A4"/>
    <mergeCell ref="B3:B4"/>
    <mergeCell ref="C3:C4"/>
    <mergeCell ref="D3:D4"/>
  </mergeCells>
  <printOptions horizontalCentered="1"/>
  <pageMargins left="0.55" right="0.55" top="0.59" bottom="0.59" header="0.7900000000000001" footer="0.51"/>
  <pageSetup fitToHeight="0" fitToWidth="0" horizontalDpi="300" verticalDpi="300" orientation="landscape" pageOrder="overThenDown" paperSize="9" scale="75"/>
  <headerFooter alignWithMargins="0">
    <oddHeader>&amp;C&amp;"+"&amp;20&amp;B一般公共预算基本支出明细表(部门预算经济分类)</oddHeader>
  </headerFooter>
  <ignoredErrors>
    <ignoredError sqref="E6:E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9" sqref="D9"/>
    </sheetView>
  </sheetViews>
  <sheetFormatPr defaultColWidth="9.140625" defaultRowHeight="12.75"/>
  <cols>
    <col min="1" max="1" width="14.57421875" style="0" customWidth="1"/>
    <col min="2" max="2" width="19.7109375" style="0" customWidth="1"/>
    <col min="3" max="3" width="25.8515625" style="0" customWidth="1"/>
    <col min="4" max="4" width="36.140625" style="0" customWidth="1"/>
    <col min="5" max="5" width="12.00390625" style="0" customWidth="1"/>
    <col min="6" max="6" width="10.28125" style="0" customWidth="1"/>
    <col min="7" max="7" width="18.57421875" style="0" customWidth="1"/>
  </cols>
  <sheetData>
    <row r="1" spans="1:2" ht="12.75">
      <c r="A1" s="134" t="s">
        <v>322</v>
      </c>
      <c r="B1" s="134"/>
    </row>
    <row r="2" spans="1:7" ht="20.25" customHeight="1">
      <c r="A2" s="95" t="s">
        <v>47</v>
      </c>
      <c r="B2" s="95"/>
      <c r="C2" s="95"/>
      <c r="D2" s="95"/>
      <c r="E2" s="95"/>
      <c r="F2" s="95"/>
      <c r="G2" s="95"/>
    </row>
    <row r="3" spans="1:7" ht="22.5">
      <c r="A3" s="190"/>
      <c r="B3" s="190"/>
      <c r="C3" s="190"/>
      <c r="D3" s="190"/>
      <c r="E3" s="190"/>
      <c r="F3" s="191"/>
      <c r="G3" s="96" t="s">
        <v>70</v>
      </c>
    </row>
    <row r="4" spans="1:7" ht="12.75" customHeight="1">
      <c r="A4" s="192" t="s">
        <v>160</v>
      </c>
      <c r="B4" s="193"/>
      <c r="C4" s="144" t="s">
        <v>323</v>
      </c>
      <c r="D4" s="144" t="s">
        <v>324</v>
      </c>
      <c r="E4" s="144" t="s">
        <v>325</v>
      </c>
      <c r="F4" s="144" t="s">
        <v>326</v>
      </c>
      <c r="G4" s="144" t="s">
        <v>327</v>
      </c>
    </row>
    <row r="5" spans="1:7" ht="25.5" customHeight="1">
      <c r="A5" s="194" t="s">
        <v>174</v>
      </c>
      <c r="B5" s="194" t="s">
        <v>211</v>
      </c>
      <c r="C5" s="150" t="s">
        <v>328</v>
      </c>
      <c r="D5" s="150" t="s">
        <v>323</v>
      </c>
      <c r="E5" s="150" t="s">
        <v>324</v>
      </c>
      <c r="F5" s="150" t="s">
        <v>162</v>
      </c>
      <c r="G5" s="150" t="s">
        <v>326</v>
      </c>
    </row>
    <row r="6" spans="1:7" ht="19.5" customHeight="1">
      <c r="A6" s="56" t="s">
        <v>194</v>
      </c>
      <c r="B6" s="195" t="s">
        <v>195</v>
      </c>
      <c r="C6" s="196" t="s">
        <v>329</v>
      </c>
      <c r="D6" s="196" t="s">
        <v>329</v>
      </c>
      <c r="E6" s="196">
        <v>40.3</v>
      </c>
      <c r="F6" s="196"/>
      <c r="G6" s="196"/>
    </row>
    <row r="7" spans="1:7" ht="19.5" customHeight="1">
      <c r="A7" s="195" t="s">
        <v>198</v>
      </c>
      <c r="B7" s="195" t="s">
        <v>199</v>
      </c>
      <c r="C7" s="196" t="s">
        <v>330</v>
      </c>
      <c r="D7" s="196" t="s">
        <v>330</v>
      </c>
      <c r="E7" s="196">
        <v>150</v>
      </c>
      <c r="F7" s="196"/>
      <c r="G7" s="196"/>
    </row>
    <row r="8" spans="1:7" ht="19.5" customHeight="1">
      <c r="A8" s="195" t="s">
        <v>198</v>
      </c>
      <c r="B8" s="195" t="s">
        <v>199</v>
      </c>
      <c r="C8" s="196" t="s">
        <v>331</v>
      </c>
      <c r="D8" s="196" t="s">
        <v>331</v>
      </c>
      <c r="E8" s="196">
        <v>15</v>
      </c>
      <c r="F8" s="196"/>
      <c r="G8" s="196"/>
    </row>
    <row r="9" spans="1:7" ht="19.5" customHeight="1">
      <c r="A9" s="195" t="s">
        <v>198</v>
      </c>
      <c r="B9" s="195" t="s">
        <v>199</v>
      </c>
      <c r="C9" s="196" t="s">
        <v>332</v>
      </c>
      <c r="D9" s="196" t="s">
        <v>332</v>
      </c>
      <c r="E9" s="196">
        <v>161.14</v>
      </c>
      <c r="F9" s="196"/>
      <c r="G9" s="196"/>
    </row>
    <row r="10" spans="1:7" ht="19.5" customHeight="1">
      <c r="A10" s="195"/>
      <c r="B10" s="195" t="s">
        <v>176</v>
      </c>
      <c r="C10" s="195"/>
      <c r="D10" s="196"/>
      <c r="E10" s="196">
        <f>SUM(E6:E9)</f>
        <v>366.44</v>
      </c>
      <c r="F10" s="196"/>
      <c r="G10" s="196"/>
    </row>
    <row r="11" spans="1:7" ht="19.5" customHeight="1">
      <c r="A11" s="195"/>
      <c r="B11" s="195"/>
      <c r="C11" s="195"/>
      <c r="D11" s="196"/>
      <c r="E11" s="196"/>
      <c r="F11" s="196"/>
      <c r="G11" s="196"/>
    </row>
    <row r="12" spans="1:7" ht="19.5" customHeight="1">
      <c r="A12" s="195"/>
      <c r="B12" s="195"/>
      <c r="C12" s="195"/>
      <c r="D12" s="196"/>
      <c r="E12" s="196"/>
      <c r="F12" s="196"/>
      <c r="G12" s="196"/>
    </row>
    <row r="13" spans="1:7" ht="19.5" customHeight="1">
      <c r="A13" s="195"/>
      <c r="B13" s="195"/>
      <c r="C13" s="195"/>
      <c r="D13" s="196"/>
      <c r="E13" s="196"/>
      <c r="F13" s="196"/>
      <c r="G13" s="196"/>
    </row>
    <row r="14" spans="1:7" ht="19.5" customHeight="1">
      <c r="A14" s="195"/>
      <c r="B14" s="195"/>
      <c r="C14" s="195"/>
      <c r="D14" s="196"/>
      <c r="E14" s="196"/>
      <c r="F14" s="196"/>
      <c r="G14" s="196"/>
    </row>
  </sheetData>
  <sheetProtection/>
  <mergeCells count="7">
    <mergeCell ref="A2:G2"/>
    <mergeCell ref="A4:B4"/>
    <mergeCell ref="C4:C5"/>
    <mergeCell ref="D4:D5"/>
    <mergeCell ref="E4:E5"/>
    <mergeCell ref="F4:F5"/>
    <mergeCell ref="G4:G5"/>
  </mergeCells>
  <printOptions/>
  <pageMargins left="0.59" right="0.47" top="0.63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19" sqref="F19:F22"/>
    </sheetView>
  </sheetViews>
  <sheetFormatPr defaultColWidth="9.140625" defaultRowHeight="12.75"/>
  <cols>
    <col min="1" max="1" width="15.140625" style="0" customWidth="1"/>
    <col min="2" max="2" width="12.28125" style="0" customWidth="1"/>
    <col min="3" max="3" width="14.140625" style="0" customWidth="1"/>
    <col min="4" max="4" width="22.8515625" style="0" customWidth="1"/>
    <col min="5" max="7" width="16.8515625" style="0" customWidth="1"/>
    <col min="8" max="8" width="15.8515625" style="0" customWidth="1"/>
    <col min="9" max="10" width="10.28125" style="0" customWidth="1"/>
  </cols>
  <sheetData>
    <row r="1" ht="12.75">
      <c r="A1" s="134" t="s">
        <v>333</v>
      </c>
    </row>
    <row r="2" spans="1:8" ht="20.25">
      <c r="A2" s="177" t="s">
        <v>49</v>
      </c>
      <c r="B2" s="178"/>
      <c r="C2" s="178"/>
      <c r="D2" s="178"/>
      <c r="E2" s="178"/>
      <c r="F2" s="178"/>
      <c r="G2" s="178"/>
      <c r="H2" s="178"/>
    </row>
    <row r="3" spans="1:8" ht="12.75">
      <c r="A3" s="179"/>
      <c r="B3" s="136"/>
      <c r="C3" s="137"/>
      <c r="D3" s="137"/>
      <c r="E3" s="137"/>
      <c r="F3" s="137"/>
      <c r="G3" s="137"/>
      <c r="H3" s="180" t="s">
        <v>70</v>
      </c>
    </row>
    <row r="4" spans="1:8" ht="18" customHeight="1">
      <c r="A4" s="181" t="s">
        <v>174</v>
      </c>
      <c r="B4" s="181" t="s">
        <v>211</v>
      </c>
      <c r="C4" s="144" t="s">
        <v>176</v>
      </c>
      <c r="D4" s="182" t="s">
        <v>204</v>
      </c>
      <c r="E4" s="183"/>
      <c r="F4" s="183"/>
      <c r="G4" s="183"/>
      <c r="H4" s="144" t="s">
        <v>205</v>
      </c>
    </row>
    <row r="5" spans="1:8" ht="22.5">
      <c r="A5" s="181"/>
      <c r="B5" s="181"/>
      <c r="C5" s="150"/>
      <c r="D5" s="150" t="s">
        <v>228</v>
      </c>
      <c r="E5" s="184" t="s">
        <v>251</v>
      </c>
      <c r="F5" s="184" t="s">
        <v>252</v>
      </c>
      <c r="G5" s="184" t="s">
        <v>334</v>
      </c>
      <c r="H5" s="150"/>
    </row>
    <row r="6" spans="1:8" ht="24" customHeight="1">
      <c r="A6" s="185"/>
      <c r="B6" s="170"/>
      <c r="C6" s="168"/>
      <c r="D6" s="186"/>
      <c r="E6" s="168"/>
      <c r="F6" s="168"/>
      <c r="G6" s="168"/>
      <c r="H6" s="168"/>
    </row>
    <row r="7" spans="1:8" ht="24" customHeight="1">
      <c r="A7" s="187"/>
      <c r="B7" s="170"/>
      <c r="C7" s="188"/>
      <c r="D7" s="188"/>
      <c r="E7" s="188"/>
      <c r="F7" s="189"/>
      <c r="G7" s="189"/>
      <c r="H7" s="189"/>
    </row>
    <row r="8" spans="1:8" ht="24" customHeight="1">
      <c r="A8" s="187"/>
      <c r="B8" s="170"/>
      <c r="C8" s="188"/>
      <c r="D8" s="188"/>
      <c r="E8" s="188"/>
      <c r="F8" s="189"/>
      <c r="G8" s="189"/>
      <c r="H8" s="189"/>
    </row>
    <row r="9" spans="1:8" ht="24" customHeight="1">
      <c r="A9" s="187"/>
      <c r="B9" s="170"/>
      <c r="C9" s="188"/>
      <c r="D9" s="188"/>
      <c r="E9" s="188"/>
      <c r="F9" s="189"/>
      <c r="G9" s="189"/>
      <c r="H9" s="189"/>
    </row>
    <row r="10" spans="1:8" ht="24" customHeight="1">
      <c r="A10" s="187"/>
      <c r="B10" s="170"/>
      <c r="C10" s="188"/>
      <c r="D10" s="188"/>
      <c r="E10" s="188"/>
      <c r="F10" s="189"/>
      <c r="G10" s="189"/>
      <c r="H10" s="189"/>
    </row>
    <row r="11" spans="1:8" ht="24" customHeight="1">
      <c r="A11" s="187"/>
      <c r="B11" s="170"/>
      <c r="C11" s="188"/>
      <c r="D11" s="188"/>
      <c r="E11" s="188"/>
      <c r="F11" s="189"/>
      <c r="G11" s="189"/>
      <c r="H11" s="189"/>
    </row>
    <row r="12" spans="1:8" ht="24" customHeight="1">
      <c r="A12" s="187"/>
      <c r="B12" s="170"/>
      <c r="C12" s="188"/>
      <c r="D12" s="188"/>
      <c r="E12" s="188"/>
      <c r="F12" s="189"/>
      <c r="G12" s="189"/>
      <c r="H12" s="189"/>
    </row>
    <row r="13" spans="1:8" ht="24" customHeight="1">
      <c r="A13" s="187"/>
      <c r="B13" s="170"/>
      <c r="C13" s="188"/>
      <c r="D13" s="188"/>
      <c r="E13" s="188"/>
      <c r="F13" s="189"/>
      <c r="G13" s="189"/>
      <c r="H13" s="189"/>
    </row>
  </sheetData>
  <sheetProtection/>
  <mergeCells count="4">
    <mergeCell ref="A4:A5"/>
    <mergeCell ref="B4:B5"/>
    <mergeCell ref="C4:C5"/>
    <mergeCell ref="H4:H5"/>
  </mergeCells>
  <printOptions horizontalCentered="1"/>
  <pageMargins left="0.55" right="0.45999999999999996" top="0.7900000000000001" bottom="0.59" header="0.51" footer="0.51"/>
  <pageSetup fitToHeight="0" fitToWidth="0" horizontalDpi="300" verticalDpi="3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42" sqref="C42"/>
    </sheetView>
  </sheetViews>
  <sheetFormatPr defaultColWidth="9.140625" defaultRowHeight="12.75"/>
  <cols>
    <col min="1" max="1" width="27.7109375" style="0" customWidth="1"/>
    <col min="2" max="2" width="14.57421875" style="0" customWidth="1"/>
    <col min="3" max="3" width="27.00390625" style="0" customWidth="1"/>
    <col min="4" max="4" width="17.421875" style="0" customWidth="1"/>
    <col min="5" max="5" width="32.8515625" style="0" customWidth="1"/>
    <col min="6" max="6" width="18.140625" style="0" customWidth="1"/>
  </cols>
  <sheetData>
    <row r="1" ht="12.75">
      <c r="A1" s="134" t="s">
        <v>335</v>
      </c>
    </row>
    <row r="2" spans="1:6" ht="20.25" customHeight="1">
      <c r="A2" s="161" t="s">
        <v>51</v>
      </c>
      <c r="B2" s="161"/>
      <c r="C2" s="161"/>
      <c r="D2" s="161"/>
      <c r="E2" s="161"/>
      <c r="F2" s="161"/>
    </row>
    <row r="3" spans="1:6" ht="14.25" customHeight="1">
      <c r="A3" s="135"/>
      <c r="B3" s="135"/>
      <c r="C3" s="135"/>
      <c r="D3" s="162"/>
      <c r="E3" s="162"/>
      <c r="F3" s="162" t="s">
        <v>70</v>
      </c>
    </row>
    <row r="4" spans="1:6" ht="21.75" customHeight="1">
      <c r="A4" s="163" t="s">
        <v>336</v>
      </c>
      <c r="B4" s="164"/>
      <c r="C4" s="163" t="s">
        <v>337</v>
      </c>
      <c r="D4" s="165"/>
      <c r="E4" s="165"/>
      <c r="F4" s="164"/>
    </row>
    <row r="5" spans="1:6" ht="19.5" customHeight="1">
      <c r="A5" s="166" t="s">
        <v>160</v>
      </c>
      <c r="B5" s="166" t="s">
        <v>325</v>
      </c>
      <c r="C5" s="166" t="s">
        <v>338</v>
      </c>
      <c r="D5" s="166" t="s">
        <v>325</v>
      </c>
      <c r="E5" s="166" t="s">
        <v>339</v>
      </c>
      <c r="F5" s="166" t="s">
        <v>325</v>
      </c>
    </row>
    <row r="6" spans="1:6" ht="19.5" customHeight="1">
      <c r="A6" s="167" t="s">
        <v>340</v>
      </c>
      <c r="B6" s="167"/>
      <c r="C6" s="167" t="s">
        <v>341</v>
      </c>
      <c r="D6" s="168"/>
      <c r="E6" s="169" t="s">
        <v>342</v>
      </c>
      <c r="F6" s="168">
        <f>SUM(F7:F9)</f>
        <v>0</v>
      </c>
    </row>
    <row r="7" spans="1:6" ht="19.5" customHeight="1">
      <c r="A7" s="170"/>
      <c r="B7" s="170"/>
      <c r="C7" s="170" t="s">
        <v>343</v>
      </c>
      <c r="D7" s="100"/>
      <c r="E7" s="171" t="s">
        <v>344</v>
      </c>
      <c r="F7" s="100"/>
    </row>
    <row r="8" spans="1:6" ht="19.5" customHeight="1">
      <c r="A8" s="170"/>
      <c r="B8" s="172"/>
      <c r="C8" s="170" t="s">
        <v>345</v>
      </c>
      <c r="D8" s="100"/>
      <c r="E8" s="171" t="s">
        <v>346</v>
      </c>
      <c r="F8" s="100"/>
    </row>
    <row r="9" spans="1:6" ht="19.5" customHeight="1">
      <c r="A9" s="170"/>
      <c r="B9" s="172"/>
      <c r="C9" s="170" t="s">
        <v>347</v>
      </c>
      <c r="D9" s="100"/>
      <c r="E9" s="171" t="s">
        <v>348</v>
      </c>
      <c r="F9" s="100"/>
    </row>
    <row r="10" spans="1:6" ht="19.5" customHeight="1">
      <c r="A10" s="170"/>
      <c r="B10" s="170"/>
      <c r="C10" s="170" t="s">
        <v>349</v>
      </c>
      <c r="D10" s="100"/>
      <c r="E10" s="171" t="s">
        <v>350</v>
      </c>
      <c r="F10" s="100">
        <f>SUM(F11:F19)</f>
        <v>0</v>
      </c>
    </row>
    <row r="11" spans="1:6" ht="19.5" customHeight="1">
      <c r="A11" s="170"/>
      <c r="B11" s="170"/>
      <c r="C11" s="170" t="s">
        <v>351</v>
      </c>
      <c r="D11" s="100"/>
      <c r="E11" s="171" t="s">
        <v>344</v>
      </c>
      <c r="F11" s="100"/>
    </row>
    <row r="12" spans="1:6" ht="19.5" customHeight="1">
      <c r="A12" s="170"/>
      <c r="B12" s="170"/>
      <c r="C12" s="170" t="s">
        <v>352</v>
      </c>
      <c r="D12" s="100"/>
      <c r="E12" s="171" t="s">
        <v>346</v>
      </c>
      <c r="F12" s="100"/>
    </row>
    <row r="13" spans="1:6" ht="19.5" customHeight="1">
      <c r="A13" s="170"/>
      <c r="B13" s="170"/>
      <c r="C13" s="170" t="s">
        <v>353</v>
      </c>
      <c r="D13" s="100"/>
      <c r="E13" s="171" t="s">
        <v>348</v>
      </c>
      <c r="F13" s="100"/>
    </row>
    <row r="14" spans="1:6" ht="19.5" customHeight="1">
      <c r="A14" s="170"/>
      <c r="B14" s="170"/>
      <c r="C14" s="170" t="s">
        <v>354</v>
      </c>
      <c r="D14" s="100"/>
      <c r="E14" s="171" t="s">
        <v>355</v>
      </c>
      <c r="F14" s="100"/>
    </row>
    <row r="15" spans="1:6" ht="19.5" customHeight="1">
      <c r="A15" s="170"/>
      <c r="B15" s="170"/>
      <c r="C15" s="170" t="s">
        <v>356</v>
      </c>
      <c r="D15" s="100"/>
      <c r="E15" s="171" t="s">
        <v>357</v>
      </c>
      <c r="F15" s="100"/>
    </row>
    <row r="16" spans="1:6" ht="19.5" customHeight="1">
      <c r="A16" s="170"/>
      <c r="B16" s="170"/>
      <c r="C16" s="170" t="s">
        <v>358</v>
      </c>
      <c r="D16" s="100"/>
      <c r="E16" s="171" t="s">
        <v>359</v>
      </c>
      <c r="F16" s="100"/>
    </row>
    <row r="17" spans="1:6" ht="19.5" customHeight="1">
      <c r="A17" s="170"/>
      <c r="B17" s="170"/>
      <c r="C17" s="170" t="s">
        <v>360</v>
      </c>
      <c r="D17" s="100"/>
      <c r="E17" s="171" t="s">
        <v>361</v>
      </c>
      <c r="F17" s="100"/>
    </row>
    <row r="18" spans="1:6" ht="19.5" customHeight="1">
      <c r="A18" s="170"/>
      <c r="B18" s="170"/>
      <c r="C18" s="170" t="s">
        <v>362</v>
      </c>
      <c r="D18" s="100"/>
      <c r="E18" s="171" t="s">
        <v>363</v>
      </c>
      <c r="F18" s="100"/>
    </row>
    <row r="19" spans="1:6" ht="19.5" customHeight="1">
      <c r="A19" s="170"/>
      <c r="B19" s="170"/>
      <c r="C19" s="170" t="s">
        <v>364</v>
      </c>
      <c r="D19" s="100"/>
      <c r="E19" s="171" t="s">
        <v>365</v>
      </c>
      <c r="F19" s="100"/>
    </row>
    <row r="20" spans="1:6" ht="19.5" customHeight="1">
      <c r="A20" s="170"/>
      <c r="B20" s="170"/>
      <c r="C20" s="170" t="s">
        <v>366</v>
      </c>
      <c r="D20" s="100"/>
      <c r="E20" s="171" t="s">
        <v>367</v>
      </c>
      <c r="F20" s="100"/>
    </row>
    <row r="21" spans="1:6" ht="19.5" customHeight="1">
      <c r="A21" s="170"/>
      <c r="B21" s="170"/>
      <c r="C21" s="170"/>
      <c r="D21" s="100"/>
      <c r="E21" s="171" t="s">
        <v>368</v>
      </c>
      <c r="F21" s="100"/>
    </row>
    <row r="22" spans="1:6" ht="19.5" customHeight="1">
      <c r="A22" s="170"/>
      <c r="B22" s="170"/>
      <c r="C22" s="170"/>
      <c r="D22" s="100"/>
      <c r="E22" s="171" t="s">
        <v>369</v>
      </c>
      <c r="F22" s="100"/>
    </row>
    <row r="23" spans="1:6" ht="19.5" customHeight="1">
      <c r="A23" s="173" t="s">
        <v>139</v>
      </c>
      <c r="B23" s="174">
        <f>SUM(B6)</f>
        <v>0</v>
      </c>
      <c r="C23" s="173" t="s">
        <v>370</v>
      </c>
      <c r="D23" s="175">
        <f>SUM(D6:D20)</f>
        <v>0</v>
      </c>
      <c r="E23" s="176" t="s">
        <v>370</v>
      </c>
      <c r="F23" s="175">
        <f>SUM(F6,F10,F20:F22)</f>
        <v>0</v>
      </c>
    </row>
  </sheetData>
  <sheetProtection/>
  <mergeCells count="3">
    <mergeCell ref="A2:F2"/>
    <mergeCell ref="A4:B4"/>
    <mergeCell ref="C4:F4"/>
  </mergeCells>
  <printOptions/>
  <pageMargins left="0.51" right="0.55" top="0.57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52" sqref="A52"/>
    </sheetView>
  </sheetViews>
  <sheetFormatPr defaultColWidth="9.140625" defaultRowHeight="12.75"/>
  <cols>
    <col min="1" max="1" width="21.00390625" style="0" bestFit="1" customWidth="1"/>
    <col min="2" max="7" width="9.421875" style="0" customWidth="1"/>
    <col min="8" max="8" width="10.140625" style="0" bestFit="1" customWidth="1"/>
  </cols>
  <sheetData>
    <row r="1" ht="12.75">
      <c r="A1" s="134" t="s">
        <v>371</v>
      </c>
    </row>
    <row r="3" spans="1:13" ht="20.25" customHeight="1">
      <c r="A3" s="95" t="s">
        <v>54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2.75">
      <c r="A4" s="135"/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55" t="s">
        <v>70</v>
      </c>
      <c r="M4" s="155"/>
    </row>
    <row r="5" spans="1:13" ht="12.75">
      <c r="A5" s="138" t="s">
        <v>372</v>
      </c>
      <c r="B5" s="139" t="s">
        <v>373</v>
      </c>
      <c r="C5" s="140"/>
      <c r="D5" s="140"/>
      <c r="E5" s="140"/>
      <c r="F5" s="140"/>
      <c r="G5" s="141"/>
      <c r="H5" s="142" t="s">
        <v>374</v>
      </c>
      <c r="I5" s="156"/>
      <c r="J5" s="156"/>
      <c r="K5" s="156"/>
      <c r="L5" s="156"/>
      <c r="M5" s="157"/>
    </row>
    <row r="6" spans="1:13" ht="12.75">
      <c r="A6" s="143"/>
      <c r="B6" s="144" t="s">
        <v>176</v>
      </c>
      <c r="C6" s="145" t="s">
        <v>375</v>
      </c>
      <c r="D6" s="146" t="s">
        <v>376</v>
      </c>
      <c r="E6" s="147"/>
      <c r="F6" s="148"/>
      <c r="G6" s="145" t="s">
        <v>238</v>
      </c>
      <c r="H6" s="145" t="s">
        <v>176</v>
      </c>
      <c r="I6" s="144" t="s">
        <v>375</v>
      </c>
      <c r="J6" s="158" t="s">
        <v>377</v>
      </c>
      <c r="K6" s="159"/>
      <c r="L6" s="160"/>
      <c r="M6" s="144" t="s">
        <v>238</v>
      </c>
    </row>
    <row r="7" spans="1:13" ht="22.5">
      <c r="A7" s="149"/>
      <c r="B7" s="150"/>
      <c r="C7" s="151"/>
      <c r="D7" s="152" t="s">
        <v>228</v>
      </c>
      <c r="E7" s="152" t="s">
        <v>378</v>
      </c>
      <c r="F7" s="152" t="s">
        <v>379</v>
      </c>
      <c r="G7" s="151"/>
      <c r="H7" s="151"/>
      <c r="I7" s="150"/>
      <c r="J7" s="154" t="s">
        <v>228</v>
      </c>
      <c r="K7" s="154" t="s">
        <v>378</v>
      </c>
      <c r="L7" s="154" t="s">
        <v>379</v>
      </c>
      <c r="M7" s="150"/>
    </row>
    <row r="8" spans="1:13" ht="12.75">
      <c r="A8" s="153"/>
      <c r="B8" s="154">
        <v>111000</v>
      </c>
      <c r="C8" s="152"/>
      <c r="D8" s="152">
        <v>47000</v>
      </c>
      <c r="E8" s="152"/>
      <c r="F8" s="152">
        <v>47000</v>
      </c>
      <c r="G8" s="152">
        <v>64000</v>
      </c>
      <c r="H8" s="152">
        <v>112214</v>
      </c>
      <c r="I8" s="154"/>
      <c r="J8" s="154">
        <v>47746</v>
      </c>
      <c r="K8" s="154"/>
      <c r="L8" s="154">
        <v>47746</v>
      </c>
      <c r="M8" s="154">
        <v>64468</v>
      </c>
    </row>
    <row r="9" spans="1:13" ht="12.75">
      <c r="A9" s="153"/>
      <c r="B9" s="154"/>
      <c r="C9" s="152"/>
      <c r="D9" s="152"/>
      <c r="E9" s="152"/>
      <c r="F9" s="152"/>
      <c r="G9" s="152"/>
      <c r="H9" s="152"/>
      <c r="I9" s="154"/>
      <c r="J9" s="154"/>
      <c r="K9" s="154"/>
      <c r="L9" s="154"/>
      <c r="M9" s="154"/>
    </row>
    <row r="10" spans="1:13" ht="12.75">
      <c r="A10" s="153"/>
      <c r="B10" s="154"/>
      <c r="C10" s="152"/>
      <c r="D10" s="152"/>
      <c r="E10" s="152"/>
      <c r="F10" s="152"/>
      <c r="G10" s="152"/>
      <c r="H10" s="152"/>
      <c r="I10" s="154"/>
      <c r="J10" s="154"/>
      <c r="K10" s="154"/>
      <c r="L10" s="154"/>
      <c r="M10" s="154"/>
    </row>
    <row r="11" spans="1:13" ht="12.75">
      <c r="A11" s="153"/>
      <c r="B11" s="154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12.75">
      <c r="A12" s="153"/>
      <c r="B12" s="154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spans="1:13" ht="12.75">
      <c r="A13" s="153"/>
      <c r="B13" s="154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13" ht="12.75">
      <c r="A14" s="153"/>
      <c r="B14" s="154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1:13" ht="12.75">
      <c r="A15" s="153"/>
      <c r="B15" s="154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 ht="12.75">
      <c r="A16" s="153"/>
      <c r="B16" s="154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</row>
  </sheetData>
  <sheetProtection/>
  <mergeCells count="13">
    <mergeCell ref="A3:M3"/>
    <mergeCell ref="L4:M4"/>
    <mergeCell ref="B5:G5"/>
    <mergeCell ref="H5:M5"/>
    <mergeCell ref="D6:F6"/>
    <mergeCell ref="J6:L6"/>
    <mergeCell ref="A5:A7"/>
    <mergeCell ref="B6:B7"/>
    <mergeCell ref="C6:C7"/>
    <mergeCell ref="G6:G7"/>
    <mergeCell ref="H6:H7"/>
    <mergeCell ref="I6:I7"/>
    <mergeCell ref="M6:M7"/>
  </mergeCells>
  <printOptions horizontalCentered="1"/>
  <pageMargins left="0.55" right="0.55" top="0.7900000000000001" bottom="0.59" header="0.51" footer="0.51"/>
  <pageSetup fitToHeight="0" fitToWidth="0" horizontalDpi="300" verticalDpi="3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workbookViewId="0" topLeftCell="A1">
      <selection activeCell="J13" sqref="J13"/>
    </sheetView>
  </sheetViews>
  <sheetFormatPr defaultColWidth="7.8515625" defaultRowHeight="12.75"/>
  <cols>
    <col min="1" max="6" width="10.57421875" style="47" customWidth="1"/>
    <col min="7" max="19" width="7.28125" style="47" customWidth="1"/>
    <col min="20" max="20" width="13.140625" style="47" customWidth="1"/>
    <col min="21" max="16384" width="7.8515625" style="47" customWidth="1"/>
  </cols>
  <sheetData>
    <row r="1" spans="1:20" ht="12.75" customHeight="1">
      <c r="A1" s="114" t="s">
        <v>55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31"/>
    </row>
    <row r="2" spans="1:20" ht="22.5" customHeight="1">
      <c r="A2" s="115" t="s">
        <v>56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7:20" ht="12.75" customHeight="1"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132" t="s">
        <v>70</v>
      </c>
    </row>
    <row r="4" spans="1:20" s="113" customFormat="1" ht="20.25" customHeight="1">
      <c r="A4" s="117" t="s">
        <v>380</v>
      </c>
      <c r="B4" s="117" t="s">
        <v>381</v>
      </c>
      <c r="C4" s="117" t="s">
        <v>382</v>
      </c>
      <c r="D4" s="117" t="s">
        <v>383</v>
      </c>
      <c r="E4" s="118" t="s">
        <v>384</v>
      </c>
      <c r="F4" s="119"/>
      <c r="G4" s="119" t="s">
        <v>385</v>
      </c>
      <c r="H4" s="120"/>
      <c r="I4" s="120"/>
      <c r="J4" s="120"/>
      <c r="K4" s="119" t="s">
        <v>386</v>
      </c>
      <c r="L4" s="119"/>
      <c r="M4" s="120"/>
      <c r="N4" s="120"/>
      <c r="O4" s="120"/>
      <c r="P4" s="119" t="s">
        <v>387</v>
      </c>
      <c r="Q4" s="120"/>
      <c r="R4" s="120"/>
      <c r="S4" s="129"/>
      <c r="T4" s="133" t="s">
        <v>388</v>
      </c>
    </row>
    <row r="5" spans="1:20" s="113" customFormat="1" ht="20.25" customHeight="1">
      <c r="A5" s="117"/>
      <c r="B5" s="117"/>
      <c r="C5" s="117"/>
      <c r="D5" s="117"/>
      <c r="E5" s="121" t="s">
        <v>389</v>
      </c>
      <c r="F5" s="121" t="s">
        <v>390</v>
      </c>
      <c r="G5" s="117" t="s">
        <v>391</v>
      </c>
      <c r="H5" s="122" t="s">
        <v>392</v>
      </c>
      <c r="I5" s="120"/>
      <c r="J5" s="129"/>
      <c r="K5" s="121" t="s">
        <v>391</v>
      </c>
      <c r="L5" s="117" t="s">
        <v>392</v>
      </c>
      <c r="M5" s="122" t="s">
        <v>393</v>
      </c>
      <c r="N5" s="120"/>
      <c r="O5" s="129"/>
      <c r="P5" s="121" t="s">
        <v>391</v>
      </c>
      <c r="Q5" s="122" t="s">
        <v>393</v>
      </c>
      <c r="R5" s="120"/>
      <c r="S5" s="129"/>
      <c r="T5" s="133"/>
    </row>
    <row r="6" spans="1:20" s="113" customFormat="1" ht="24.75" customHeight="1">
      <c r="A6" s="117"/>
      <c r="B6" s="117"/>
      <c r="C6" s="117"/>
      <c r="D6" s="117"/>
      <c r="E6" s="121"/>
      <c r="F6" s="121"/>
      <c r="G6" s="117"/>
      <c r="H6" s="54" t="s">
        <v>394</v>
      </c>
      <c r="I6" s="67" t="s">
        <v>395</v>
      </c>
      <c r="J6" s="67" t="s">
        <v>396</v>
      </c>
      <c r="K6" s="121"/>
      <c r="L6" s="117"/>
      <c r="M6" s="54" t="s">
        <v>394</v>
      </c>
      <c r="N6" s="67" t="s">
        <v>395</v>
      </c>
      <c r="O6" s="67" t="s">
        <v>396</v>
      </c>
      <c r="P6" s="121"/>
      <c r="Q6" s="54" t="s">
        <v>394</v>
      </c>
      <c r="R6" s="67" t="s">
        <v>395</v>
      </c>
      <c r="S6" s="67" t="s">
        <v>396</v>
      </c>
      <c r="T6" s="133"/>
    </row>
    <row r="7" spans="1:20" ht="19.5" customHeight="1">
      <c r="A7" s="123"/>
      <c r="B7" s="123"/>
      <c r="C7" s="123"/>
      <c r="D7" s="124"/>
      <c r="E7" s="124"/>
      <c r="F7" s="124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3"/>
    </row>
    <row r="8" spans="1:20" ht="19.5" customHeight="1">
      <c r="A8" s="126"/>
      <c r="B8" s="126"/>
      <c r="C8" s="126"/>
      <c r="D8" s="126"/>
      <c r="E8" s="126"/>
      <c r="F8" s="126"/>
      <c r="G8" s="127"/>
      <c r="H8" s="127"/>
      <c r="I8" s="127"/>
      <c r="J8" s="127"/>
      <c r="K8" s="130"/>
      <c r="L8" s="130"/>
      <c r="M8" s="127"/>
      <c r="N8" s="127"/>
      <c r="O8" s="127"/>
      <c r="P8" s="127"/>
      <c r="Q8" s="127"/>
      <c r="R8" s="127"/>
      <c r="S8" s="127"/>
      <c r="T8" s="126"/>
    </row>
    <row r="9" spans="1:20" ht="19.5" customHeight="1">
      <c r="A9" s="126"/>
      <c r="B9" s="126"/>
      <c r="C9" s="126"/>
      <c r="D9" s="126"/>
      <c r="E9" s="126"/>
      <c r="F9" s="126"/>
      <c r="G9" s="127"/>
      <c r="H9" s="127"/>
      <c r="I9" s="127"/>
      <c r="J9" s="127"/>
      <c r="K9" s="130"/>
      <c r="L9" s="130"/>
      <c r="M9" s="127"/>
      <c r="N9" s="127"/>
      <c r="O9" s="127"/>
      <c r="P9" s="127"/>
      <c r="Q9" s="127"/>
      <c r="R9" s="127"/>
      <c r="S9" s="127"/>
      <c r="T9" s="126"/>
    </row>
    <row r="10" spans="1:20" ht="19.5" customHeight="1">
      <c r="A10" s="126"/>
      <c r="B10" s="126"/>
      <c r="C10" s="126"/>
      <c r="D10" s="126"/>
      <c r="E10" s="126"/>
      <c r="F10" s="126"/>
      <c r="G10" s="127"/>
      <c r="H10" s="127"/>
      <c r="I10" s="127"/>
      <c r="J10" s="127"/>
      <c r="K10" s="130"/>
      <c r="L10" s="130"/>
      <c r="M10" s="127"/>
      <c r="N10" s="127"/>
      <c r="O10" s="127"/>
      <c r="P10" s="127"/>
      <c r="Q10" s="127"/>
      <c r="R10" s="127"/>
      <c r="S10" s="127"/>
      <c r="T10" s="126"/>
    </row>
    <row r="11" spans="1:20" ht="19.5" customHeight="1">
      <c r="A11" s="126"/>
      <c r="B11" s="126"/>
      <c r="C11" s="126"/>
      <c r="D11" s="126"/>
      <c r="E11" s="126"/>
      <c r="F11" s="126"/>
      <c r="G11" s="127"/>
      <c r="H11" s="127"/>
      <c r="I11" s="127"/>
      <c r="J11" s="127"/>
      <c r="K11" s="130"/>
      <c r="L11" s="127"/>
      <c r="M11" s="127"/>
      <c r="N11" s="127"/>
      <c r="O11" s="127"/>
      <c r="P11" s="127"/>
      <c r="Q11" s="127"/>
      <c r="R11" s="127"/>
      <c r="S11" s="127"/>
      <c r="T11" s="126"/>
    </row>
    <row r="12" spans="1:20" ht="19.5" customHeight="1">
      <c r="A12" s="126"/>
      <c r="B12" s="126"/>
      <c r="C12" s="126"/>
      <c r="D12" s="126"/>
      <c r="E12" s="126"/>
      <c r="F12" s="126"/>
      <c r="G12" s="127"/>
      <c r="H12" s="127"/>
      <c r="I12" s="127"/>
      <c r="J12" s="127"/>
      <c r="K12" s="130"/>
      <c r="L12" s="127"/>
      <c r="M12" s="127"/>
      <c r="N12" s="127"/>
      <c r="O12" s="127"/>
      <c r="P12" s="127"/>
      <c r="Q12" s="127"/>
      <c r="R12" s="127"/>
      <c r="S12" s="127"/>
      <c r="T12" s="126"/>
    </row>
    <row r="13" spans="1:20" ht="19.5" customHeight="1">
      <c r="A13" s="126"/>
      <c r="B13" s="126"/>
      <c r="C13" s="128"/>
      <c r="D13" s="126"/>
      <c r="E13" s="126"/>
      <c r="F13" s="126"/>
      <c r="G13" s="127"/>
      <c r="H13" s="127"/>
      <c r="I13" s="127"/>
      <c r="J13" s="127"/>
      <c r="K13" s="130"/>
      <c r="L13" s="127"/>
      <c r="M13" s="127"/>
      <c r="N13" s="127"/>
      <c r="O13" s="127"/>
      <c r="P13" s="127"/>
      <c r="Q13" s="127"/>
      <c r="R13" s="127"/>
      <c r="S13" s="127"/>
      <c r="T13" s="126"/>
    </row>
    <row r="14" spans="1:20" ht="19.5" customHeight="1">
      <c r="A14" s="126"/>
      <c r="B14" s="126"/>
      <c r="C14" s="126"/>
      <c r="D14" s="126"/>
      <c r="E14" s="126"/>
      <c r="F14" s="126"/>
      <c r="G14" s="127"/>
      <c r="H14" s="127"/>
      <c r="I14" s="127"/>
      <c r="J14" s="127"/>
      <c r="K14" s="130"/>
      <c r="L14" s="130"/>
      <c r="M14" s="127"/>
      <c r="N14" s="127"/>
      <c r="O14" s="127"/>
      <c r="P14" s="127"/>
      <c r="Q14" s="127"/>
      <c r="R14" s="127"/>
      <c r="S14" s="127"/>
      <c r="T14" s="126"/>
    </row>
    <row r="15" spans="1:20" ht="19.5" customHeight="1">
      <c r="A15" s="126"/>
      <c r="B15" s="126"/>
      <c r="C15" s="126"/>
      <c r="D15" s="126"/>
      <c r="E15" s="126"/>
      <c r="F15" s="126"/>
      <c r="G15" s="127"/>
      <c r="H15" s="127"/>
      <c r="I15" s="127"/>
      <c r="J15" s="127"/>
      <c r="K15" s="127"/>
      <c r="L15" s="130"/>
      <c r="M15" s="130"/>
      <c r="N15" s="127"/>
      <c r="O15" s="127"/>
      <c r="P15" s="127"/>
      <c r="Q15" s="127"/>
      <c r="R15" s="127"/>
      <c r="S15" s="127"/>
      <c r="T15" s="126"/>
    </row>
    <row r="16" spans="1:20" ht="19.5" customHeight="1">
      <c r="A16" s="126"/>
      <c r="B16" s="126"/>
      <c r="C16" s="126"/>
      <c r="D16" s="126"/>
      <c r="E16" s="126"/>
      <c r="F16" s="126"/>
      <c r="G16" s="127"/>
      <c r="H16" s="127"/>
      <c r="I16" s="127"/>
      <c r="J16" s="127"/>
      <c r="K16" s="127"/>
      <c r="L16" s="130"/>
      <c r="M16" s="130"/>
      <c r="N16" s="127"/>
      <c r="O16" s="127"/>
      <c r="P16" s="127"/>
      <c r="Q16" s="127"/>
      <c r="R16" s="127"/>
      <c r="S16" s="127"/>
      <c r="T16" s="126"/>
    </row>
    <row r="17" spans="1:20" ht="19.5" customHeight="1">
      <c r="A17" s="126"/>
      <c r="B17" s="126"/>
      <c r="C17" s="126"/>
      <c r="D17" s="126"/>
      <c r="E17" s="126"/>
      <c r="F17" s="126"/>
      <c r="G17" s="127"/>
      <c r="H17" s="127"/>
      <c r="I17" s="127"/>
      <c r="J17" s="127"/>
      <c r="K17" s="127"/>
      <c r="L17" s="130"/>
      <c r="M17" s="130"/>
      <c r="N17" s="130"/>
      <c r="O17" s="127"/>
      <c r="P17" s="127"/>
      <c r="Q17" s="127"/>
      <c r="R17" s="127"/>
      <c r="S17" s="127"/>
      <c r="T17" s="126"/>
    </row>
    <row r="18" spans="1:20" ht="19.5" customHeight="1">
      <c r="A18" s="126"/>
      <c r="B18" s="126"/>
      <c r="C18" s="126"/>
      <c r="D18" s="126"/>
      <c r="E18" s="126"/>
      <c r="F18" s="126"/>
      <c r="G18" s="127"/>
      <c r="H18" s="127"/>
      <c r="I18" s="127"/>
      <c r="J18" s="127"/>
      <c r="K18" s="127"/>
      <c r="L18" s="127"/>
      <c r="M18" s="130"/>
      <c r="N18" s="130"/>
      <c r="O18" s="127"/>
      <c r="P18" s="127"/>
      <c r="Q18" s="127"/>
      <c r="R18" s="127"/>
      <c r="S18" s="127"/>
      <c r="T18" s="126"/>
    </row>
    <row r="19" spans="1:20" ht="19.5" customHeight="1">
      <c r="A19" s="126"/>
      <c r="B19" s="126"/>
      <c r="C19" s="126"/>
      <c r="D19" s="126"/>
      <c r="E19" s="126"/>
      <c r="F19" s="126"/>
      <c r="G19" s="127"/>
      <c r="H19" s="127"/>
      <c r="I19" s="127"/>
      <c r="J19" s="127"/>
      <c r="K19" s="127"/>
      <c r="L19" s="127"/>
      <c r="M19" s="130"/>
      <c r="N19" s="130"/>
      <c r="O19" s="127"/>
      <c r="P19" s="127"/>
      <c r="Q19" s="127"/>
      <c r="R19" s="127"/>
      <c r="S19" s="127"/>
      <c r="T19" s="126"/>
    </row>
    <row r="20" spans="7:19" ht="12.75" customHeight="1">
      <c r="G20" s="52"/>
      <c r="H20" s="52"/>
      <c r="I20" s="52"/>
      <c r="J20" s="52"/>
      <c r="K20" s="52"/>
      <c r="L20" s="52"/>
      <c r="M20" s="52"/>
      <c r="N20" s="46"/>
      <c r="O20" s="52"/>
      <c r="P20" s="52"/>
      <c r="Q20" s="52"/>
      <c r="R20" s="52"/>
      <c r="S20" s="52"/>
    </row>
  </sheetData>
  <sheetProtection/>
  <mergeCells count="11">
    <mergeCell ref="A4:A6"/>
    <mergeCell ref="B4:B6"/>
    <mergeCell ref="C4:C6"/>
    <mergeCell ref="D4:D6"/>
    <mergeCell ref="E5:E6"/>
    <mergeCell ref="F5:F6"/>
    <mergeCell ref="G5:G6"/>
    <mergeCell ref="K5:K6"/>
    <mergeCell ref="L5:L6"/>
    <mergeCell ref="P5:P6"/>
    <mergeCell ref="T4:T6"/>
  </mergeCells>
  <printOptions/>
  <pageMargins left="0.75" right="0.75" top="1" bottom="1" header="0.5" footer="0.5"/>
  <pageSetup fitToHeight="1" fitToWidth="1" horizontalDpi="600" verticalDpi="600" orientation="landscape" paperSize="9" scale="7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79" customWidth="1"/>
    <col min="2" max="4" width="8.7109375" style="79" customWidth="1"/>
    <col min="5" max="8" width="9.140625" style="79" customWidth="1"/>
    <col min="9" max="9" width="6.140625" style="79" customWidth="1"/>
    <col min="10" max="11" width="7.00390625" style="79" customWidth="1"/>
    <col min="12" max="16" width="6.140625" style="79" customWidth="1"/>
    <col min="17" max="17" width="11.8515625" style="79" customWidth="1"/>
    <col min="18" max="18" width="4.28125" style="79" customWidth="1"/>
    <col min="19" max="19" width="5.140625" style="79" customWidth="1"/>
    <col min="20" max="21" width="4.28125" style="79" customWidth="1"/>
    <col min="22" max="22" width="3.28125" style="79" customWidth="1"/>
    <col min="23" max="23" width="3.57421875" style="79" customWidth="1"/>
    <col min="24" max="25" width="4.28125" style="79" customWidth="1"/>
    <col min="26" max="26" width="2.7109375" style="79" customWidth="1"/>
    <col min="27" max="27" width="3.140625" style="79" customWidth="1"/>
    <col min="28" max="29" width="4.28125" style="79" customWidth="1"/>
    <col min="30" max="30" width="3.7109375" style="79" customWidth="1"/>
    <col min="31" max="31" width="2.8515625" style="79" customWidth="1"/>
    <col min="32" max="32" width="4.421875" style="79" customWidth="1"/>
    <col min="33" max="33" width="9.7109375" style="79" customWidth="1"/>
    <col min="34" max="16384" width="9.140625" style="79" customWidth="1"/>
  </cols>
  <sheetData>
    <row r="1" ht="12.75">
      <c r="A1" s="80" t="s">
        <v>57</v>
      </c>
    </row>
    <row r="2" spans="1:17" ht="20.25" customHeight="1">
      <c r="A2" s="95" t="s">
        <v>58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24" customHeight="1">
      <c r="A3" s="102"/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12"/>
    </row>
    <row r="4" spans="1:17" ht="18" customHeight="1">
      <c r="A4" s="105" t="s">
        <v>380</v>
      </c>
      <c r="B4" s="83" t="s">
        <v>397</v>
      </c>
      <c r="C4" s="106" t="s">
        <v>398</v>
      </c>
      <c r="D4" s="106" t="s">
        <v>399</v>
      </c>
      <c r="E4" s="106" t="s">
        <v>400</v>
      </c>
      <c r="F4" s="106" t="s">
        <v>401</v>
      </c>
      <c r="G4" s="106" t="s">
        <v>402</v>
      </c>
      <c r="H4" s="106" t="s">
        <v>403</v>
      </c>
      <c r="I4" s="109" t="s">
        <v>404</v>
      </c>
      <c r="J4" s="110"/>
      <c r="K4" s="110"/>
      <c r="L4" s="111"/>
      <c r="M4" s="109" t="s">
        <v>405</v>
      </c>
      <c r="N4" s="110"/>
      <c r="O4" s="110"/>
      <c r="P4" s="111"/>
      <c r="Q4" s="83" t="s">
        <v>406</v>
      </c>
    </row>
    <row r="5" spans="1:17" ht="31.5" customHeight="1">
      <c r="A5" s="107"/>
      <c r="B5" s="87"/>
      <c r="C5" s="108"/>
      <c r="D5" s="108"/>
      <c r="E5" s="108"/>
      <c r="F5" s="108"/>
      <c r="G5" s="108"/>
      <c r="H5" s="108"/>
      <c r="I5" s="99" t="s">
        <v>228</v>
      </c>
      <c r="J5" s="99" t="s">
        <v>407</v>
      </c>
      <c r="K5" s="99" t="s">
        <v>408</v>
      </c>
      <c r="L5" s="99" t="s">
        <v>409</v>
      </c>
      <c r="M5" s="99" t="s">
        <v>410</v>
      </c>
      <c r="N5" s="98" t="s">
        <v>411</v>
      </c>
      <c r="O5" s="98" t="s">
        <v>412</v>
      </c>
      <c r="P5" s="98" t="s">
        <v>413</v>
      </c>
      <c r="Q5" s="87"/>
    </row>
    <row r="6" spans="1:17" ht="12.75">
      <c r="A6" s="97"/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8"/>
      <c r="O6" s="98"/>
      <c r="P6" s="98"/>
      <c r="Q6" s="98"/>
    </row>
    <row r="7" spans="1:17" ht="12.75">
      <c r="A7" s="97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8"/>
      <c r="O7" s="98"/>
      <c r="P7" s="98"/>
      <c r="Q7" s="98"/>
    </row>
    <row r="8" spans="1:17" ht="12.75">
      <c r="A8" s="97"/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8"/>
      <c r="O8" s="98"/>
      <c r="P8" s="98"/>
      <c r="Q8" s="98"/>
    </row>
    <row r="9" spans="1:17" ht="12.75">
      <c r="A9" s="97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8"/>
      <c r="O9" s="98"/>
      <c r="P9" s="98"/>
      <c r="Q9" s="98"/>
    </row>
    <row r="10" spans="1:17" ht="12.75">
      <c r="A10" s="97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8"/>
      <c r="O10" s="98"/>
      <c r="P10" s="98"/>
      <c r="Q10" s="98"/>
    </row>
    <row r="11" spans="1:17" ht="12.75">
      <c r="A11" s="97"/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8"/>
      <c r="O11" s="98"/>
      <c r="P11" s="98"/>
      <c r="Q11" s="98"/>
    </row>
    <row r="12" spans="1:17" ht="12.75">
      <c r="A12" s="97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8"/>
      <c r="O12" s="98"/>
      <c r="P12" s="98"/>
      <c r="Q12" s="98"/>
    </row>
    <row r="13" spans="1:17" ht="12.75">
      <c r="A13" s="97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8"/>
      <c r="O13" s="98"/>
      <c r="P13" s="98"/>
      <c r="Q13" s="98"/>
    </row>
    <row r="14" spans="1:17" ht="12.75">
      <c r="A14" s="97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8"/>
      <c r="O14" s="98"/>
      <c r="P14" s="98"/>
      <c r="Q14" s="98"/>
    </row>
  </sheetData>
  <sheetProtection/>
  <mergeCells count="12">
    <mergeCell ref="A2:Q2"/>
    <mergeCell ref="I4:L4"/>
    <mergeCell ref="M4:P4"/>
    <mergeCell ref="A4:A5"/>
    <mergeCell ref="B4:B5"/>
    <mergeCell ref="C4:C5"/>
    <mergeCell ref="D4:D5"/>
    <mergeCell ref="E4:E5"/>
    <mergeCell ref="F4:F5"/>
    <mergeCell ref="G4:G5"/>
    <mergeCell ref="H4:H5"/>
    <mergeCell ref="Q4:Q5"/>
  </mergeCells>
  <printOptions/>
  <pageMargins left="0.39" right="0.17" top="0.62" bottom="1" header="0.5" footer="0.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R46" sqref="R46"/>
    </sheetView>
  </sheetViews>
  <sheetFormatPr defaultColWidth="9.140625" defaultRowHeight="12.75"/>
  <cols>
    <col min="1" max="1" width="12.57421875" style="79" customWidth="1"/>
    <col min="2" max="8" width="8.140625" style="79" customWidth="1"/>
    <col min="9" max="18" width="5.421875" style="79" customWidth="1"/>
    <col min="19" max="19" width="11.57421875" style="79" customWidth="1"/>
    <col min="20" max="20" width="5.140625" style="79" customWidth="1"/>
    <col min="21" max="22" width="4.28125" style="79" customWidth="1"/>
    <col min="23" max="23" width="3.28125" style="79" customWidth="1"/>
    <col min="24" max="24" width="3.57421875" style="79" customWidth="1"/>
    <col min="25" max="26" width="4.28125" style="79" customWidth="1"/>
    <col min="27" max="27" width="2.7109375" style="79" customWidth="1"/>
    <col min="28" max="28" width="3.140625" style="79" customWidth="1"/>
    <col min="29" max="30" width="4.28125" style="79" customWidth="1"/>
    <col min="31" max="31" width="3.7109375" style="79" customWidth="1"/>
    <col min="32" max="32" width="2.8515625" style="79" customWidth="1"/>
    <col min="33" max="33" width="4.421875" style="79" customWidth="1"/>
    <col min="34" max="34" width="9.7109375" style="79" customWidth="1"/>
    <col min="35" max="16384" width="9.140625" style="79" customWidth="1"/>
  </cols>
  <sheetData>
    <row r="1" ht="12.75">
      <c r="A1" s="80" t="s">
        <v>59</v>
      </c>
    </row>
    <row r="2" spans="1:19" ht="20.25" customHeight="1">
      <c r="A2" s="95" t="s">
        <v>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2.75">
      <c r="A3" s="96" t="s">
        <v>70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2.75">
      <c r="A4" s="83" t="s">
        <v>380</v>
      </c>
      <c r="B4" s="83" t="s">
        <v>414</v>
      </c>
      <c r="C4" s="83" t="s">
        <v>323</v>
      </c>
      <c r="D4" s="83" t="s">
        <v>415</v>
      </c>
      <c r="E4" s="83" t="s">
        <v>416</v>
      </c>
      <c r="F4" s="83" t="s">
        <v>398</v>
      </c>
      <c r="G4" s="83" t="s">
        <v>417</v>
      </c>
      <c r="H4" s="83" t="s">
        <v>418</v>
      </c>
      <c r="I4" s="83" t="s">
        <v>419</v>
      </c>
      <c r="J4" s="84" t="s">
        <v>420</v>
      </c>
      <c r="K4" s="85"/>
      <c r="L4" s="85"/>
      <c r="M4" s="85"/>
      <c r="N4" s="92"/>
      <c r="O4" s="84" t="s">
        <v>421</v>
      </c>
      <c r="P4" s="85"/>
      <c r="Q4" s="85"/>
      <c r="R4" s="92"/>
      <c r="S4" s="83" t="s">
        <v>388</v>
      </c>
    </row>
    <row r="5" spans="1:19" ht="96" customHeight="1">
      <c r="A5" s="87"/>
      <c r="B5" s="87"/>
      <c r="C5" s="87"/>
      <c r="D5" s="87"/>
      <c r="E5" s="87"/>
      <c r="F5" s="87"/>
      <c r="G5" s="87"/>
      <c r="H5" s="87"/>
      <c r="I5" s="87"/>
      <c r="J5" s="88" t="s">
        <v>422</v>
      </c>
      <c r="K5" s="88" t="s">
        <v>407</v>
      </c>
      <c r="L5" s="88" t="s">
        <v>408</v>
      </c>
      <c r="M5" s="88" t="s">
        <v>423</v>
      </c>
      <c r="N5" s="90" t="s">
        <v>424</v>
      </c>
      <c r="O5" s="88" t="s">
        <v>410</v>
      </c>
      <c r="P5" s="90" t="s">
        <v>411</v>
      </c>
      <c r="Q5" s="90" t="s">
        <v>412</v>
      </c>
      <c r="R5" s="88" t="s">
        <v>425</v>
      </c>
      <c r="S5" s="87"/>
    </row>
    <row r="6" spans="1:19" ht="12.75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ht="12.75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19" ht="12.75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1:19" ht="12.7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ht="12.75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ht="12.7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100"/>
      <c r="S11" s="94"/>
    </row>
    <row r="12" spans="1:19" ht="12.75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100"/>
      <c r="S12" s="94"/>
    </row>
    <row r="13" spans="1:19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100"/>
      <c r="S13" s="94"/>
    </row>
    <row r="14" spans="1:19" ht="12.75">
      <c r="A14" s="97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8"/>
      <c r="P14" s="98"/>
      <c r="Q14" s="98"/>
      <c r="R14" s="98"/>
      <c r="S14" s="92"/>
    </row>
    <row r="15" spans="1:19" ht="12.75">
      <c r="A15" s="97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1"/>
    </row>
    <row r="16" spans="1:19" ht="12.75">
      <c r="A16" s="97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1"/>
    </row>
    <row r="17" spans="1:19" ht="12.75">
      <c r="A17" s="97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1"/>
    </row>
    <row r="18" spans="1:19" ht="12.75">
      <c r="A18" s="97"/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1"/>
    </row>
    <row r="19" spans="1:19" ht="12.75">
      <c r="A19" s="97"/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1"/>
    </row>
    <row r="20" spans="1:19" ht="12.75">
      <c r="A20" s="97"/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1"/>
    </row>
  </sheetData>
  <sheetProtection/>
  <mergeCells count="14">
    <mergeCell ref="A2:S2"/>
    <mergeCell ref="A3:S3"/>
    <mergeCell ref="J4:N4"/>
    <mergeCell ref="O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S4:S5"/>
  </mergeCells>
  <printOptions/>
  <pageMargins left="0.63" right="0.17" top="0.62" bottom="1" header="0.5" footer="0.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G22" sqref="G22"/>
    </sheetView>
  </sheetViews>
  <sheetFormatPr defaultColWidth="9.140625" defaultRowHeight="12.75"/>
  <cols>
    <col min="1" max="1" width="17.7109375" style="79" customWidth="1"/>
    <col min="2" max="2" width="11.7109375" style="79" customWidth="1"/>
    <col min="3" max="3" width="10.8515625" style="79" customWidth="1"/>
    <col min="4" max="8" width="8.140625" style="79" customWidth="1"/>
    <col min="9" max="9" width="9.7109375" style="79" customWidth="1"/>
    <col min="10" max="10" width="10.57421875" style="79" customWidth="1"/>
    <col min="11" max="15" width="6.421875" style="79" customWidth="1"/>
    <col min="16" max="16" width="6.8515625" style="79" customWidth="1"/>
    <col min="17" max="19" width="5.421875" style="79" customWidth="1"/>
    <col min="20" max="20" width="11.57421875" style="79" customWidth="1"/>
    <col min="21" max="21" width="5.140625" style="79" customWidth="1"/>
    <col min="22" max="23" width="4.28125" style="79" customWidth="1"/>
    <col min="24" max="24" width="3.28125" style="79" customWidth="1"/>
    <col min="25" max="25" width="3.57421875" style="79" customWidth="1"/>
    <col min="26" max="27" width="4.28125" style="79" customWidth="1"/>
    <col min="28" max="28" width="2.7109375" style="79" customWidth="1"/>
    <col min="29" max="29" width="3.140625" style="79" customWidth="1"/>
    <col min="30" max="31" width="4.28125" style="79" customWidth="1"/>
    <col min="32" max="32" width="3.7109375" style="79" customWidth="1"/>
    <col min="33" max="33" width="2.8515625" style="79" customWidth="1"/>
    <col min="34" max="34" width="4.421875" style="79" customWidth="1"/>
    <col min="35" max="35" width="9.7109375" style="79" customWidth="1"/>
    <col min="36" max="16384" width="9.140625" style="79" customWidth="1"/>
  </cols>
  <sheetData>
    <row r="1" ht="12.75">
      <c r="A1" s="80" t="s">
        <v>61</v>
      </c>
    </row>
    <row r="2" spans="1:16" ht="18.75" customHeight="1">
      <c r="A2" s="81" t="s">
        <v>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4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2.75">
      <c r="A4" s="83" t="s">
        <v>380</v>
      </c>
      <c r="B4" s="83" t="s">
        <v>426</v>
      </c>
      <c r="C4" s="83" t="s">
        <v>427</v>
      </c>
      <c r="D4" s="84" t="s">
        <v>428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92"/>
    </row>
    <row r="5" spans="1:16" ht="36" customHeight="1">
      <c r="A5" s="86"/>
      <c r="B5" s="86"/>
      <c r="C5" s="86"/>
      <c r="D5" s="83" t="s">
        <v>429</v>
      </c>
      <c r="E5" s="84" t="s">
        <v>430</v>
      </c>
      <c r="F5" s="85"/>
      <c r="G5" s="85"/>
      <c r="H5" s="85"/>
      <c r="I5" s="85"/>
      <c r="J5" s="92"/>
      <c r="K5" s="93" t="s">
        <v>431</v>
      </c>
      <c r="L5" s="94"/>
      <c r="M5" s="84" t="s">
        <v>432</v>
      </c>
      <c r="N5" s="92"/>
      <c r="O5" s="84" t="s">
        <v>433</v>
      </c>
      <c r="P5" s="92"/>
    </row>
    <row r="6" spans="1:16" ht="12.75">
      <c r="A6" s="86"/>
      <c r="B6" s="86"/>
      <c r="C6" s="86"/>
      <c r="D6" s="86"/>
      <c r="E6" s="83" t="s">
        <v>434</v>
      </c>
      <c r="F6" s="83" t="s">
        <v>435</v>
      </c>
      <c r="G6" s="83" t="s">
        <v>436</v>
      </c>
      <c r="H6" s="84" t="s">
        <v>437</v>
      </c>
      <c r="I6" s="85"/>
      <c r="J6" s="92"/>
      <c r="K6" s="83" t="s">
        <v>438</v>
      </c>
      <c r="L6" s="83" t="s">
        <v>439</v>
      </c>
      <c r="M6" s="83" t="s">
        <v>440</v>
      </c>
      <c r="N6" s="83" t="s">
        <v>441</v>
      </c>
      <c r="O6" s="83" t="s">
        <v>442</v>
      </c>
      <c r="P6" s="83" t="s">
        <v>443</v>
      </c>
    </row>
    <row r="7" spans="1:16" ht="24">
      <c r="A7" s="87"/>
      <c r="B7" s="87"/>
      <c r="C7" s="87"/>
      <c r="D7" s="87"/>
      <c r="E7" s="87"/>
      <c r="F7" s="87"/>
      <c r="G7" s="87"/>
      <c r="H7" s="88" t="s">
        <v>444</v>
      </c>
      <c r="I7" s="88" t="s">
        <v>445</v>
      </c>
      <c r="J7" s="88" t="s">
        <v>446</v>
      </c>
      <c r="K7" s="87"/>
      <c r="L7" s="87"/>
      <c r="M7" s="87"/>
      <c r="N7" s="87"/>
      <c r="O7" s="87"/>
      <c r="P7" s="87"/>
    </row>
    <row r="8" spans="1:16" ht="12.75">
      <c r="A8" s="89" t="s">
        <v>447</v>
      </c>
      <c r="B8" s="90">
        <v>528.47</v>
      </c>
      <c r="C8" s="90">
        <v>0</v>
      </c>
      <c r="D8" s="90">
        <v>528.47</v>
      </c>
      <c r="E8" s="90">
        <v>71</v>
      </c>
      <c r="F8" s="90">
        <v>4810</v>
      </c>
      <c r="G8" s="90">
        <v>366.6</v>
      </c>
      <c r="H8" s="91">
        <v>48</v>
      </c>
      <c r="I8" s="91">
        <v>12185</v>
      </c>
      <c r="J8" s="91">
        <v>247.84</v>
      </c>
      <c r="K8" s="90">
        <v>1</v>
      </c>
      <c r="L8" s="90">
        <v>9.28</v>
      </c>
      <c r="M8" s="90"/>
      <c r="N8" s="90"/>
      <c r="O8" s="90">
        <v>849</v>
      </c>
      <c r="P8" s="90">
        <v>152.59</v>
      </c>
    </row>
    <row r="9" spans="1:16" ht="12.75">
      <c r="A9" s="89" t="s">
        <v>448</v>
      </c>
      <c r="B9" s="90">
        <v>14.01</v>
      </c>
      <c r="C9" s="90"/>
      <c r="D9" s="90">
        <v>14.01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>
        <v>94</v>
      </c>
      <c r="P9" s="90">
        <v>14.01</v>
      </c>
    </row>
    <row r="10" spans="1:16" ht="12.75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ht="12.7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6" ht="12.75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</sheetData>
  <sheetProtection/>
  <mergeCells count="21">
    <mergeCell ref="A2:P2"/>
    <mergeCell ref="A3:P3"/>
    <mergeCell ref="D4:P4"/>
    <mergeCell ref="E5:J5"/>
    <mergeCell ref="K5:L5"/>
    <mergeCell ref="M5:N5"/>
    <mergeCell ref="O5:P5"/>
    <mergeCell ref="H6:J6"/>
    <mergeCell ref="A4:A7"/>
    <mergeCell ref="B4:B7"/>
    <mergeCell ref="C4:C7"/>
    <mergeCell ref="D5:D7"/>
    <mergeCell ref="E6:E7"/>
    <mergeCell ref="F6:F7"/>
    <mergeCell ref="G6:G7"/>
    <mergeCell ref="K6:K7"/>
    <mergeCell ref="L6:L7"/>
    <mergeCell ref="M6:M7"/>
    <mergeCell ref="N6:N7"/>
    <mergeCell ref="O6:O7"/>
    <mergeCell ref="P6:P7"/>
  </mergeCells>
  <printOptions/>
  <pageMargins left="0.4799999999999999" right="0.17" top="0.62" bottom="1" header="0.5" footer="0.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4"/>
  <sheetViews>
    <sheetView showGridLines="0" showZeros="0" workbookViewId="0" topLeftCell="A1">
      <selection activeCell="AS26" sqref="AS26"/>
    </sheetView>
  </sheetViews>
  <sheetFormatPr defaultColWidth="7.7109375" defaultRowHeight="18" customHeight="1"/>
  <cols>
    <col min="1" max="1" width="19.57421875" style="45" customWidth="1"/>
    <col min="2" max="2" width="4.140625" style="45" customWidth="1"/>
    <col min="3" max="3" width="4.57421875" style="45" customWidth="1"/>
    <col min="4" max="4" width="3.7109375" style="46" customWidth="1"/>
    <col min="5" max="5" width="2.8515625" style="46" customWidth="1"/>
    <col min="6" max="7" width="3.7109375" style="46" customWidth="1"/>
    <col min="8" max="10" width="2.8515625" style="46" customWidth="1"/>
    <col min="11" max="11" width="3.7109375" style="46" customWidth="1"/>
    <col min="12" max="28" width="2.8515625" style="46" customWidth="1"/>
    <col min="29" max="30" width="3.7109375" style="46" customWidth="1"/>
    <col min="31" max="36" width="2.8515625" style="46" customWidth="1"/>
    <col min="37" max="37" width="3.8515625" style="46" customWidth="1"/>
    <col min="38" max="40" width="2.8515625" style="46" customWidth="1"/>
    <col min="41" max="41" width="3.140625" style="46" customWidth="1"/>
    <col min="42" max="47" width="2.8515625" style="46" customWidth="1"/>
    <col min="48" max="48" width="3.7109375" style="46" customWidth="1"/>
    <col min="49" max="52" width="2.8515625" style="46" customWidth="1"/>
    <col min="53" max="53" width="3.7109375" style="46" customWidth="1"/>
    <col min="54" max="77" width="2.8515625" style="46" customWidth="1"/>
    <col min="78" max="141" width="7.7109375" style="45" customWidth="1"/>
    <col min="142" max="16384" width="7.7109375" style="47" customWidth="1"/>
  </cols>
  <sheetData>
    <row r="1" spans="1:77" ht="18" customHeight="1">
      <c r="A1" s="48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</row>
    <row r="2" spans="1:141" s="40" customFormat="1" ht="18" customHeight="1">
      <c r="A2" s="50" t="s">
        <v>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</row>
    <row r="3" spans="1:77" ht="15" customHeight="1">
      <c r="A3" s="47"/>
      <c r="C3" s="51"/>
      <c r="D3" s="52"/>
      <c r="E3" s="52"/>
      <c r="BU3" s="74" t="s">
        <v>449</v>
      </c>
      <c r="BV3" s="74"/>
      <c r="BW3" s="74"/>
      <c r="BX3" s="74"/>
      <c r="BY3" s="74"/>
    </row>
    <row r="4" spans="1:77" s="41" customFormat="1" ht="15" customHeight="1">
      <c r="A4" s="53" t="s">
        <v>380</v>
      </c>
      <c r="B4" s="53" t="s">
        <v>450</v>
      </c>
      <c r="C4" s="53" t="s">
        <v>451</v>
      </c>
      <c r="D4" s="54" t="s">
        <v>452</v>
      </c>
      <c r="E4" s="54"/>
      <c r="F4" s="54"/>
      <c r="G4" s="54"/>
      <c r="H4" s="54"/>
      <c r="I4" s="54"/>
      <c r="J4" s="54"/>
      <c r="K4" s="54" t="s">
        <v>453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</row>
    <row r="5" spans="1:77" s="41" customFormat="1" ht="25.5" customHeight="1">
      <c r="A5" s="53"/>
      <c r="B5" s="53"/>
      <c r="C5" s="53"/>
      <c r="D5" s="55" t="s">
        <v>454</v>
      </c>
      <c r="E5" s="55" t="s">
        <v>455</v>
      </c>
      <c r="F5" s="55" t="s">
        <v>456</v>
      </c>
      <c r="G5" s="55" t="s">
        <v>457</v>
      </c>
      <c r="H5" s="55"/>
      <c r="I5" s="55" t="s">
        <v>458</v>
      </c>
      <c r="J5" s="55" t="s">
        <v>459</v>
      </c>
      <c r="K5" s="55" t="s">
        <v>460</v>
      </c>
      <c r="L5" s="55" t="s">
        <v>461</v>
      </c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 t="s">
        <v>462</v>
      </c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66" t="s">
        <v>463</v>
      </c>
      <c r="BJ5" s="66"/>
      <c r="BK5" s="66"/>
      <c r="BL5" s="66"/>
      <c r="BM5" s="66" t="s">
        <v>464</v>
      </c>
      <c r="BN5" s="66"/>
      <c r="BO5" s="66"/>
      <c r="BP5" s="66"/>
      <c r="BQ5" s="66" t="s">
        <v>465</v>
      </c>
      <c r="BR5" s="66"/>
      <c r="BS5" s="66"/>
      <c r="BT5" s="66"/>
      <c r="BU5" s="66" t="s">
        <v>466</v>
      </c>
      <c r="BV5" s="66"/>
      <c r="BW5" s="66"/>
      <c r="BX5" s="66"/>
      <c r="BY5" s="66"/>
    </row>
    <row r="6" spans="1:256" s="42" customFormat="1" ht="27.75" customHeight="1">
      <c r="A6" s="53"/>
      <c r="B6" s="53"/>
      <c r="C6" s="53"/>
      <c r="D6" s="55"/>
      <c r="E6" s="55"/>
      <c r="F6" s="55"/>
      <c r="G6" s="55" t="s">
        <v>467</v>
      </c>
      <c r="H6" s="55" t="s">
        <v>468</v>
      </c>
      <c r="I6" s="55"/>
      <c r="J6" s="55"/>
      <c r="K6" s="55"/>
      <c r="L6" s="55" t="s">
        <v>469</v>
      </c>
      <c r="M6" s="55" t="s">
        <v>470</v>
      </c>
      <c r="N6" s="55"/>
      <c r="O6" s="55"/>
      <c r="P6" s="55"/>
      <c r="Q6" s="55"/>
      <c r="R6" s="55"/>
      <c r="S6" s="55"/>
      <c r="T6" s="55"/>
      <c r="U6" s="55"/>
      <c r="V6" s="55" t="s">
        <v>471</v>
      </c>
      <c r="W6" s="55"/>
      <c r="X6" s="55"/>
      <c r="Y6" s="55"/>
      <c r="Z6" s="55"/>
      <c r="AA6" s="55"/>
      <c r="AB6" s="55" t="s">
        <v>472</v>
      </c>
      <c r="AC6" s="54" t="s">
        <v>456</v>
      </c>
      <c r="AD6" s="66" t="s">
        <v>473</v>
      </c>
      <c r="AE6" s="66" t="s">
        <v>474</v>
      </c>
      <c r="AF6" s="66" t="s">
        <v>475</v>
      </c>
      <c r="AG6" s="67" t="s">
        <v>476</v>
      </c>
      <c r="AH6" s="68"/>
      <c r="AI6" s="68"/>
      <c r="AJ6" s="68"/>
      <c r="AK6" s="68"/>
      <c r="AL6" s="68"/>
      <c r="AM6" s="68"/>
      <c r="AN6" s="68"/>
      <c r="AO6" s="71"/>
      <c r="AP6" s="54" t="s">
        <v>477</v>
      </c>
      <c r="AQ6" s="54"/>
      <c r="AR6" s="54"/>
      <c r="AS6" s="54"/>
      <c r="AT6" s="54"/>
      <c r="AU6" s="54"/>
      <c r="AV6" s="54" t="s">
        <v>478</v>
      </c>
      <c r="AW6" s="54"/>
      <c r="AX6" s="54"/>
      <c r="AY6" s="54"/>
      <c r="AZ6" s="54"/>
      <c r="BA6" s="54"/>
      <c r="BB6" s="54"/>
      <c r="BC6" s="54" t="s">
        <v>471</v>
      </c>
      <c r="BD6" s="54"/>
      <c r="BE6" s="54"/>
      <c r="BF6" s="54"/>
      <c r="BG6" s="54"/>
      <c r="BH6" s="66" t="s">
        <v>472</v>
      </c>
      <c r="BI6" s="66" t="s">
        <v>228</v>
      </c>
      <c r="BJ6" s="66" t="s">
        <v>461</v>
      </c>
      <c r="BK6" s="66" t="s">
        <v>462</v>
      </c>
      <c r="BL6" s="66" t="s">
        <v>459</v>
      </c>
      <c r="BM6" s="66" t="s">
        <v>228</v>
      </c>
      <c r="BN6" s="66" t="s">
        <v>461</v>
      </c>
      <c r="BO6" s="66" t="s">
        <v>462</v>
      </c>
      <c r="BP6" s="66" t="s">
        <v>459</v>
      </c>
      <c r="BQ6" s="66" t="s">
        <v>228</v>
      </c>
      <c r="BR6" s="72" t="s">
        <v>479</v>
      </c>
      <c r="BS6" s="72" t="s">
        <v>480</v>
      </c>
      <c r="BT6" s="72" t="s">
        <v>481</v>
      </c>
      <c r="BU6" s="66" t="s">
        <v>228</v>
      </c>
      <c r="BV6" s="72" t="s">
        <v>482</v>
      </c>
      <c r="BW6" s="72" t="s">
        <v>483</v>
      </c>
      <c r="BX6" s="72" t="s">
        <v>484</v>
      </c>
      <c r="BY6" s="72" t="s">
        <v>485</v>
      </c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77" ht="122.25" customHeight="1">
      <c r="A7" s="53"/>
      <c r="B7" s="53"/>
      <c r="C7" s="53"/>
      <c r="D7" s="55"/>
      <c r="E7" s="55"/>
      <c r="F7" s="55"/>
      <c r="G7" s="55"/>
      <c r="H7" s="55"/>
      <c r="I7" s="55"/>
      <c r="J7" s="55"/>
      <c r="K7" s="55"/>
      <c r="L7" s="55"/>
      <c r="M7" s="55" t="s">
        <v>228</v>
      </c>
      <c r="N7" s="65" t="s">
        <v>486</v>
      </c>
      <c r="O7" s="65" t="s">
        <v>487</v>
      </c>
      <c r="P7" s="65" t="s">
        <v>488</v>
      </c>
      <c r="Q7" s="65" t="s">
        <v>489</v>
      </c>
      <c r="R7" s="65" t="s">
        <v>490</v>
      </c>
      <c r="S7" s="65" t="s">
        <v>491</v>
      </c>
      <c r="T7" s="65" t="s">
        <v>492</v>
      </c>
      <c r="U7" s="65" t="s">
        <v>493</v>
      </c>
      <c r="V7" s="65" t="s">
        <v>228</v>
      </c>
      <c r="W7" s="65" t="s">
        <v>494</v>
      </c>
      <c r="X7" s="65" t="s">
        <v>495</v>
      </c>
      <c r="Y7" s="65" t="s">
        <v>496</v>
      </c>
      <c r="Z7" s="65" t="s">
        <v>497</v>
      </c>
      <c r="AA7" s="65" t="s">
        <v>498</v>
      </c>
      <c r="AB7" s="55"/>
      <c r="AC7" s="54"/>
      <c r="AD7" s="66"/>
      <c r="AE7" s="66"/>
      <c r="AF7" s="66"/>
      <c r="AG7" s="54" t="s">
        <v>228</v>
      </c>
      <c r="AH7" s="69" t="s">
        <v>486</v>
      </c>
      <c r="AI7" s="70" t="s">
        <v>487</v>
      </c>
      <c r="AJ7" s="70" t="s">
        <v>488</v>
      </c>
      <c r="AK7" s="70" t="s">
        <v>489</v>
      </c>
      <c r="AL7" s="70" t="s">
        <v>490</v>
      </c>
      <c r="AM7" s="70" t="s">
        <v>491</v>
      </c>
      <c r="AN7" s="70" t="s">
        <v>492</v>
      </c>
      <c r="AO7" s="70" t="s">
        <v>493</v>
      </c>
      <c r="AP7" s="70" t="s">
        <v>228</v>
      </c>
      <c r="AQ7" s="70" t="s">
        <v>499</v>
      </c>
      <c r="AR7" s="70" t="s">
        <v>500</v>
      </c>
      <c r="AS7" s="70" t="s">
        <v>501</v>
      </c>
      <c r="AT7" s="70" t="s">
        <v>502</v>
      </c>
      <c r="AU7" s="70" t="s">
        <v>503</v>
      </c>
      <c r="AV7" s="70" t="s">
        <v>228</v>
      </c>
      <c r="AW7" s="70" t="s">
        <v>504</v>
      </c>
      <c r="AX7" s="70" t="s">
        <v>505</v>
      </c>
      <c r="AY7" s="70" t="s">
        <v>506</v>
      </c>
      <c r="AZ7" s="70" t="s">
        <v>507</v>
      </c>
      <c r="BA7" s="70" t="s">
        <v>508</v>
      </c>
      <c r="BB7" s="70" t="s">
        <v>509</v>
      </c>
      <c r="BC7" s="70" t="s">
        <v>228</v>
      </c>
      <c r="BD7" s="70" t="s">
        <v>510</v>
      </c>
      <c r="BE7" s="70" t="s">
        <v>511</v>
      </c>
      <c r="BF7" s="70" t="s">
        <v>512</v>
      </c>
      <c r="BG7" s="70" t="s">
        <v>513</v>
      </c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72"/>
      <c r="BS7" s="72"/>
      <c r="BT7" s="72"/>
      <c r="BU7" s="66"/>
      <c r="BV7" s="72"/>
      <c r="BW7" s="72"/>
      <c r="BX7" s="72"/>
      <c r="BY7" s="72"/>
    </row>
    <row r="8" spans="1:141" s="43" customFormat="1" ht="35.25" customHeight="1">
      <c r="A8" s="56" t="s">
        <v>195</v>
      </c>
      <c r="B8" s="57"/>
      <c r="C8" s="57"/>
      <c r="D8" s="58">
        <f>SUM(E8:F8)</f>
        <v>26</v>
      </c>
      <c r="E8" s="58">
        <v>26</v>
      </c>
      <c r="F8" s="58"/>
      <c r="G8" s="26">
        <v>26</v>
      </c>
      <c r="H8" s="26"/>
      <c r="I8" s="26"/>
      <c r="J8" s="26"/>
      <c r="K8" s="26">
        <f aca="true" t="shared" si="0" ref="K8:K13">SUM(L8,AC8,BI8,BM8,BQ8)</f>
        <v>36</v>
      </c>
      <c r="L8" s="26">
        <f>SUM(M8,V8,AB8)</f>
        <v>13</v>
      </c>
      <c r="M8" s="26">
        <f>SUM(N8:U8)</f>
        <v>13</v>
      </c>
      <c r="N8" s="26"/>
      <c r="O8" s="26"/>
      <c r="P8" s="26"/>
      <c r="Q8" s="26"/>
      <c r="R8" s="26">
        <v>3</v>
      </c>
      <c r="S8" s="26">
        <v>6</v>
      </c>
      <c r="T8" s="26">
        <v>4</v>
      </c>
      <c r="U8" s="26"/>
      <c r="V8" s="26">
        <f>SUM(W8:AA8)</f>
        <v>0</v>
      </c>
      <c r="W8" s="26"/>
      <c r="X8" s="26"/>
      <c r="Y8" s="26"/>
      <c r="Z8" s="26"/>
      <c r="AA8" s="26"/>
      <c r="AB8" s="26"/>
      <c r="AC8" s="26">
        <f>SUM(AG8,AP8,AV8,BC8,BH8)</f>
        <v>8</v>
      </c>
      <c r="AD8" s="26"/>
      <c r="AE8" s="26"/>
      <c r="AF8" s="26"/>
      <c r="AG8" s="26">
        <f>SUM(AH8:AO8)</f>
        <v>0</v>
      </c>
      <c r="AH8" s="26"/>
      <c r="AI8" s="26"/>
      <c r="AJ8" s="26"/>
      <c r="AK8" s="26"/>
      <c r="AL8" s="26"/>
      <c r="AM8" s="26"/>
      <c r="AN8" s="26"/>
      <c r="AO8" s="26"/>
      <c r="AP8" s="26">
        <f>SUM(AQ8:AU8)</f>
        <v>0</v>
      </c>
      <c r="AQ8" s="26"/>
      <c r="AR8" s="26"/>
      <c r="AS8" s="26"/>
      <c r="AT8" s="26"/>
      <c r="AU8" s="26"/>
      <c r="AV8" s="26">
        <f>SUM(AW8:BB8)</f>
        <v>5</v>
      </c>
      <c r="AW8" s="26"/>
      <c r="AX8" s="26"/>
      <c r="AY8" s="26">
        <v>1</v>
      </c>
      <c r="AZ8" s="26">
        <v>3</v>
      </c>
      <c r="BA8" s="26">
        <v>1</v>
      </c>
      <c r="BB8" s="26"/>
      <c r="BC8" s="26">
        <f>SUM(BD8:BG8)</f>
        <v>3</v>
      </c>
      <c r="BD8" s="26">
        <v>1</v>
      </c>
      <c r="BE8" s="26"/>
      <c r="BF8" s="26">
        <v>2</v>
      </c>
      <c r="BG8" s="26"/>
      <c r="BH8" s="26"/>
      <c r="BI8" s="26"/>
      <c r="BJ8" s="26"/>
      <c r="BK8" s="26"/>
      <c r="BL8" s="26"/>
      <c r="BM8" s="26">
        <f>SUM(BN8:BP8)</f>
        <v>4</v>
      </c>
      <c r="BN8" s="26">
        <v>3</v>
      </c>
      <c r="BO8" s="26">
        <v>1</v>
      </c>
      <c r="BP8" s="26"/>
      <c r="BQ8" s="26">
        <v>11</v>
      </c>
      <c r="BR8" s="26"/>
      <c r="BS8" s="26"/>
      <c r="BT8" s="26"/>
      <c r="BU8" s="26"/>
      <c r="BV8" s="26"/>
      <c r="BW8" s="26"/>
      <c r="BX8" s="26"/>
      <c r="BY8" s="2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</row>
    <row r="9" spans="1:141" s="43" customFormat="1" ht="35.25" customHeight="1">
      <c r="A9" s="59" t="s">
        <v>197</v>
      </c>
      <c r="B9" s="57"/>
      <c r="C9" s="57"/>
      <c r="D9" s="58">
        <v>6</v>
      </c>
      <c r="E9" s="58">
        <v>6</v>
      </c>
      <c r="F9" s="58">
        <v>0</v>
      </c>
      <c r="G9" s="26"/>
      <c r="H9" s="26"/>
      <c r="I9" s="26"/>
      <c r="J9" s="26"/>
      <c r="K9" s="26">
        <f t="shared" si="0"/>
        <v>7</v>
      </c>
      <c r="L9" s="26">
        <v>4</v>
      </c>
      <c r="M9" s="26">
        <v>4</v>
      </c>
      <c r="N9" s="26"/>
      <c r="O9" s="26"/>
      <c r="P9" s="26"/>
      <c r="Q9" s="26"/>
      <c r="R9" s="26"/>
      <c r="S9" s="26"/>
      <c r="T9" s="26">
        <v>4</v>
      </c>
      <c r="U9" s="26"/>
      <c r="V9" s="26">
        <v>0</v>
      </c>
      <c r="W9" s="26"/>
      <c r="X9" s="26"/>
      <c r="Y9" s="26"/>
      <c r="Z9" s="26"/>
      <c r="AA9" s="26"/>
      <c r="AB9" s="26">
        <v>1</v>
      </c>
      <c r="AC9" s="26">
        <v>2</v>
      </c>
      <c r="AD9" s="26"/>
      <c r="AE9" s="26"/>
      <c r="AF9" s="26"/>
      <c r="AG9" s="26">
        <v>0</v>
      </c>
      <c r="AH9" s="26"/>
      <c r="AI9" s="26"/>
      <c r="AJ9" s="26"/>
      <c r="AK9" s="26"/>
      <c r="AL9" s="26"/>
      <c r="AM9" s="26"/>
      <c r="AN9" s="26"/>
      <c r="AO9" s="26"/>
      <c r="AP9" s="26">
        <v>0</v>
      </c>
      <c r="AQ9" s="26"/>
      <c r="AR9" s="26"/>
      <c r="AS9" s="26"/>
      <c r="AT9" s="26">
        <v>1</v>
      </c>
      <c r="AU9" s="26"/>
      <c r="AV9" s="26">
        <v>0</v>
      </c>
      <c r="AW9" s="26"/>
      <c r="AX9" s="26"/>
      <c r="AY9" s="26"/>
      <c r="AZ9" s="26"/>
      <c r="BA9" s="26"/>
      <c r="BB9" s="26"/>
      <c r="BC9" s="26">
        <v>0</v>
      </c>
      <c r="BD9" s="26"/>
      <c r="BE9" s="26"/>
      <c r="BF9" s="26"/>
      <c r="BG9" s="26"/>
      <c r="BH9" s="26"/>
      <c r="BI9" s="26"/>
      <c r="BJ9" s="26"/>
      <c r="BK9" s="26"/>
      <c r="BL9" s="26"/>
      <c r="BM9" s="26">
        <v>1</v>
      </c>
      <c r="BN9" s="26">
        <v>1</v>
      </c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</row>
    <row r="10" spans="1:141" s="43" customFormat="1" ht="35.25" customHeight="1">
      <c r="A10" s="56" t="s">
        <v>514</v>
      </c>
      <c r="B10" s="57"/>
      <c r="C10" s="57"/>
      <c r="D10" s="26">
        <f>SUM(E10:F10)</f>
        <v>19</v>
      </c>
      <c r="E10" s="26"/>
      <c r="F10" s="26">
        <v>19</v>
      </c>
      <c r="G10" s="26">
        <v>19</v>
      </c>
      <c r="H10" s="26"/>
      <c r="I10" s="26"/>
      <c r="J10" s="26"/>
      <c r="K10" s="26">
        <f t="shared" si="0"/>
        <v>29</v>
      </c>
      <c r="L10" s="26">
        <f>SUM(M10,V10,AB10)</f>
        <v>3</v>
      </c>
      <c r="M10" s="26">
        <f>SUM(N10:U10)</f>
        <v>3</v>
      </c>
      <c r="N10" s="26"/>
      <c r="O10" s="26"/>
      <c r="P10" s="26"/>
      <c r="Q10" s="26"/>
      <c r="R10" s="26">
        <v>1</v>
      </c>
      <c r="S10" s="26">
        <v>2</v>
      </c>
      <c r="T10" s="26"/>
      <c r="U10" s="26"/>
      <c r="V10" s="26">
        <f>SUM(W10:AA10)</f>
        <v>0</v>
      </c>
      <c r="W10" s="26"/>
      <c r="X10" s="26"/>
      <c r="Y10" s="26"/>
      <c r="Z10" s="26"/>
      <c r="AA10" s="26"/>
      <c r="AB10" s="26"/>
      <c r="AC10" s="26">
        <f>SUM(AG10,AP10,AV10,BC10,BH10)</f>
        <v>18</v>
      </c>
      <c r="AD10" s="26"/>
      <c r="AE10" s="26"/>
      <c r="AF10" s="26"/>
      <c r="AG10" s="26">
        <f>SUM(AH10:AO10)</f>
        <v>0</v>
      </c>
      <c r="AH10" s="26"/>
      <c r="AI10" s="26"/>
      <c r="AJ10" s="26"/>
      <c r="AK10" s="26"/>
      <c r="AL10" s="26"/>
      <c r="AM10" s="26"/>
      <c r="AN10" s="26"/>
      <c r="AO10" s="26"/>
      <c r="AP10" s="26">
        <f>SUM(AQ10:AU10)</f>
        <v>10</v>
      </c>
      <c r="AQ10" s="26"/>
      <c r="AR10" s="26"/>
      <c r="AS10" s="26"/>
      <c r="AT10" s="26">
        <v>9</v>
      </c>
      <c r="AU10" s="26">
        <v>1</v>
      </c>
      <c r="AV10" s="26">
        <f>SUM(AW10:BB10)</f>
        <v>5</v>
      </c>
      <c r="AW10" s="26"/>
      <c r="AX10" s="26"/>
      <c r="AY10" s="26"/>
      <c r="AZ10" s="26">
        <v>4</v>
      </c>
      <c r="BA10" s="26">
        <v>1</v>
      </c>
      <c r="BB10" s="26"/>
      <c r="BC10" s="26">
        <f>SUM(BD10:BG10)</f>
        <v>3</v>
      </c>
      <c r="BD10" s="26">
        <v>1</v>
      </c>
      <c r="BE10" s="26">
        <v>2</v>
      </c>
      <c r="BF10" s="26"/>
      <c r="BG10" s="26"/>
      <c r="BH10" s="26"/>
      <c r="BI10" s="26"/>
      <c r="BJ10" s="26"/>
      <c r="BK10" s="26"/>
      <c r="BL10" s="26"/>
      <c r="BM10" s="26">
        <f>SUM(BN10:BP10)</f>
        <v>6</v>
      </c>
      <c r="BN10" s="26">
        <v>2</v>
      </c>
      <c r="BO10" s="26">
        <v>4</v>
      </c>
      <c r="BP10" s="26"/>
      <c r="BQ10" s="26">
        <v>2</v>
      </c>
      <c r="BR10" s="26"/>
      <c r="BS10" s="26"/>
      <c r="BT10" s="26"/>
      <c r="BU10" s="26"/>
      <c r="BV10" s="26"/>
      <c r="BW10" s="26"/>
      <c r="BX10" s="26"/>
      <c r="BY10" s="2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</row>
    <row r="11" spans="1:141" s="44" customFormat="1" ht="35.25" customHeight="1">
      <c r="A11" s="56" t="s">
        <v>515</v>
      </c>
      <c r="B11" s="60"/>
      <c r="C11" s="61"/>
      <c r="D11" s="26">
        <f>SUM(E11:F11)</f>
        <v>6</v>
      </c>
      <c r="E11" s="26"/>
      <c r="F11" s="26">
        <v>6</v>
      </c>
      <c r="G11" s="26">
        <v>6</v>
      </c>
      <c r="H11" s="26"/>
      <c r="I11" s="26"/>
      <c r="J11" s="26"/>
      <c r="K11" s="26">
        <f t="shared" si="0"/>
        <v>12</v>
      </c>
      <c r="L11" s="26">
        <f>SUM(M11,V11,AB11)</f>
        <v>0</v>
      </c>
      <c r="M11" s="26">
        <f>SUM(N11:U11)</f>
        <v>0</v>
      </c>
      <c r="N11" s="26"/>
      <c r="O11" s="26"/>
      <c r="P11" s="26"/>
      <c r="Q11" s="26"/>
      <c r="R11" s="26"/>
      <c r="S11" s="26"/>
      <c r="T11" s="26"/>
      <c r="U11" s="26"/>
      <c r="V11" s="26">
        <f>SUM(W11:AA11)</f>
        <v>0</v>
      </c>
      <c r="W11" s="26"/>
      <c r="X11" s="26"/>
      <c r="Y11" s="26"/>
      <c r="Z11" s="26"/>
      <c r="AA11" s="26"/>
      <c r="AB11" s="26"/>
      <c r="AC11" s="26">
        <f>SUM(AG11,AP11,AV11,BC11,BH11)</f>
        <v>6</v>
      </c>
      <c r="AD11" s="26"/>
      <c r="AE11" s="26"/>
      <c r="AF11" s="26"/>
      <c r="AG11" s="26">
        <f>SUM(AH11:AO11)</f>
        <v>0</v>
      </c>
      <c r="AH11" s="26"/>
      <c r="AI11" s="26"/>
      <c r="AJ11" s="26"/>
      <c r="AK11" s="26"/>
      <c r="AL11" s="26"/>
      <c r="AM11" s="26"/>
      <c r="AN11" s="26"/>
      <c r="AO11" s="26"/>
      <c r="AP11" s="26">
        <f>SUM(AQ11:AU11)</f>
        <v>3</v>
      </c>
      <c r="AQ11" s="26"/>
      <c r="AR11" s="26"/>
      <c r="AS11" s="26"/>
      <c r="AT11" s="26"/>
      <c r="AU11" s="26">
        <v>3</v>
      </c>
      <c r="AV11" s="26">
        <f>SUM(AW11:BB11)</f>
        <v>0</v>
      </c>
      <c r="AW11" s="26"/>
      <c r="AX11" s="26"/>
      <c r="AY11" s="26"/>
      <c r="AZ11" s="26"/>
      <c r="BA11" s="26"/>
      <c r="BB11" s="26"/>
      <c r="BC11" s="26">
        <f>SUM(BD11:BG11)</f>
        <v>3</v>
      </c>
      <c r="BD11" s="26"/>
      <c r="BE11" s="26">
        <v>2</v>
      </c>
      <c r="BF11" s="26"/>
      <c r="BG11" s="26">
        <v>1</v>
      </c>
      <c r="BH11" s="26"/>
      <c r="BI11" s="26"/>
      <c r="BJ11" s="26"/>
      <c r="BK11" s="26"/>
      <c r="BL11" s="26"/>
      <c r="BM11" s="26">
        <f>SUM(BN11:BP11)</f>
        <v>6</v>
      </c>
      <c r="BN11" s="26">
        <v>1</v>
      </c>
      <c r="BO11" s="26">
        <v>5</v>
      </c>
      <c r="BP11" s="26"/>
      <c r="BQ11" s="26">
        <f>SUM(BR11:BT11)</f>
        <v>0</v>
      </c>
      <c r="BR11" s="26"/>
      <c r="BS11" s="26"/>
      <c r="BT11" s="26"/>
      <c r="BU11" s="26"/>
      <c r="BV11" s="26"/>
      <c r="BW11" s="26"/>
      <c r="BX11" s="26"/>
      <c r="BY11" s="26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</row>
    <row r="12" spans="1:141" s="43" customFormat="1" ht="35.25" customHeight="1">
      <c r="A12" s="56" t="s">
        <v>516</v>
      </c>
      <c r="B12" s="57"/>
      <c r="C12" s="57"/>
      <c r="D12" s="26">
        <f>SUM(E12:F12)</f>
        <v>17</v>
      </c>
      <c r="E12" s="62">
        <v>0</v>
      </c>
      <c r="F12" s="62">
        <v>17</v>
      </c>
      <c r="G12" s="63">
        <v>17</v>
      </c>
      <c r="H12" s="63">
        <v>0</v>
      </c>
      <c r="I12" s="63">
        <v>0</v>
      </c>
      <c r="J12" s="63">
        <v>0</v>
      </c>
      <c r="K12" s="26">
        <f t="shared" si="0"/>
        <v>4</v>
      </c>
      <c r="L12" s="26">
        <f>SUM(M12,V12,AB12)</f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26">
        <f>SUM(AG12,AP12,AV12,BC12,BH12)</f>
        <v>4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26">
        <f>SUM(AQ12:AU12)</f>
        <v>4</v>
      </c>
      <c r="AQ12" s="63">
        <v>0</v>
      </c>
      <c r="AR12" s="63">
        <v>0</v>
      </c>
      <c r="AS12" s="63">
        <v>0</v>
      </c>
      <c r="AT12" s="63">
        <v>4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v>0</v>
      </c>
      <c r="BJ12" s="63">
        <v>0</v>
      </c>
      <c r="BK12" s="63">
        <v>0</v>
      </c>
      <c r="BL12" s="63">
        <v>0</v>
      </c>
      <c r="BM12" s="26">
        <f>SUM(BN12:BP12)</f>
        <v>0</v>
      </c>
      <c r="BN12" s="63">
        <v>0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W12" s="63">
        <v>0</v>
      </c>
      <c r="BX12" s="63">
        <v>0</v>
      </c>
      <c r="BY12" s="77">
        <v>0</v>
      </c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</row>
    <row r="13" spans="1:141" s="43" customFormat="1" ht="35.25" customHeight="1">
      <c r="A13" s="56" t="s">
        <v>517</v>
      </c>
      <c r="B13" s="57"/>
      <c r="C13" s="57"/>
      <c r="D13" s="26">
        <f>SUM(E13:F13)</f>
        <v>16</v>
      </c>
      <c r="E13" s="26"/>
      <c r="F13" s="26">
        <v>16</v>
      </c>
      <c r="G13" s="26">
        <v>16</v>
      </c>
      <c r="H13" s="26"/>
      <c r="I13" s="26"/>
      <c r="J13" s="26"/>
      <c r="K13" s="26">
        <f t="shared" si="0"/>
        <v>10</v>
      </c>
      <c r="L13" s="26">
        <f>SUM(M13,V13,AB13)</f>
        <v>0</v>
      </c>
      <c r="M13" s="26">
        <f>SUM(N13:U13)</f>
        <v>0</v>
      </c>
      <c r="N13" s="26"/>
      <c r="O13" s="26"/>
      <c r="P13" s="26"/>
      <c r="Q13" s="26"/>
      <c r="R13" s="26"/>
      <c r="S13" s="26"/>
      <c r="T13" s="26"/>
      <c r="U13" s="26"/>
      <c r="V13" s="26">
        <f>SUM(W13:AA13)</f>
        <v>0</v>
      </c>
      <c r="W13" s="26"/>
      <c r="X13" s="26"/>
      <c r="Y13" s="26"/>
      <c r="Z13" s="26"/>
      <c r="AA13" s="26"/>
      <c r="AB13" s="26"/>
      <c r="AC13" s="26">
        <f>SUM(AG13,AP13,AV13,BC13,BH13)</f>
        <v>9</v>
      </c>
      <c r="AD13" s="26"/>
      <c r="AE13" s="26"/>
      <c r="AF13" s="26"/>
      <c r="AG13" s="26">
        <f>SUM(AH13:AO13)</f>
        <v>0</v>
      </c>
      <c r="AH13" s="26"/>
      <c r="AI13" s="26"/>
      <c r="AJ13" s="26"/>
      <c r="AK13" s="26"/>
      <c r="AL13" s="26"/>
      <c r="AM13" s="26"/>
      <c r="AN13" s="26"/>
      <c r="AO13" s="26"/>
      <c r="AP13" s="26">
        <f>SUM(AQ13:AU13)</f>
        <v>7</v>
      </c>
      <c r="AQ13" s="26"/>
      <c r="AR13" s="26"/>
      <c r="AS13" s="26"/>
      <c r="AT13" s="26">
        <v>5</v>
      </c>
      <c r="AU13" s="26">
        <v>2</v>
      </c>
      <c r="AV13" s="26">
        <f>SUM(AW13:BB13)</f>
        <v>0</v>
      </c>
      <c r="AW13" s="26"/>
      <c r="AX13" s="26"/>
      <c r="AY13" s="26"/>
      <c r="AZ13" s="26"/>
      <c r="BA13" s="26"/>
      <c r="BB13" s="26"/>
      <c r="BC13" s="26">
        <f>SUM(BD13:BG13)</f>
        <v>2</v>
      </c>
      <c r="BD13" s="26"/>
      <c r="BE13" s="26">
        <v>1</v>
      </c>
      <c r="BF13" s="26"/>
      <c r="BG13" s="26">
        <v>1</v>
      </c>
      <c r="BH13" s="26"/>
      <c r="BI13" s="26"/>
      <c r="BJ13" s="26"/>
      <c r="BK13" s="26"/>
      <c r="BL13" s="26"/>
      <c r="BM13" s="26">
        <f>SUM(BN13:BP13)</f>
        <v>1</v>
      </c>
      <c r="BN13" s="26"/>
      <c r="BO13" s="26">
        <v>1</v>
      </c>
      <c r="BP13" s="26"/>
      <c r="BQ13" s="26">
        <f>SUM(BR13:BT13)</f>
        <v>0</v>
      </c>
      <c r="BR13" s="26"/>
      <c r="BS13" s="26"/>
      <c r="BT13" s="26"/>
      <c r="BU13" s="26"/>
      <c r="BV13" s="26"/>
      <c r="BW13" s="26"/>
      <c r="BX13" s="26"/>
      <c r="BY13" s="2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</row>
    <row r="14" spans="1:77" s="43" customFormat="1" ht="18" customHeight="1">
      <c r="A14" s="64" t="s">
        <v>176</v>
      </c>
      <c r="B14" s="57"/>
      <c r="C14" s="57"/>
      <c r="D14" s="62">
        <f>SUM(D8:D13)</f>
        <v>90</v>
      </c>
      <c r="E14" s="62">
        <f>SUM(E8:E13)</f>
        <v>32</v>
      </c>
      <c r="F14" s="62">
        <f>SUM(F8:F13)</f>
        <v>58</v>
      </c>
      <c r="G14" s="63">
        <f>SUM(G8:G13)</f>
        <v>84</v>
      </c>
      <c r="H14" s="63">
        <f>SUM(H8:H13)</f>
        <v>0</v>
      </c>
      <c r="I14" s="63"/>
      <c r="J14" s="63"/>
      <c r="K14" s="63">
        <f>SUM(K8:K13)</f>
        <v>98</v>
      </c>
      <c r="L14" s="63">
        <f>SUM(L8:L13)</f>
        <v>20</v>
      </c>
      <c r="M14" s="63">
        <f>SUM(M8:M13)</f>
        <v>20</v>
      </c>
      <c r="N14" s="63"/>
      <c r="O14" s="63"/>
      <c r="P14" s="63"/>
      <c r="Q14" s="63"/>
      <c r="R14" s="63">
        <f>SUM(R8:R13)</f>
        <v>4</v>
      </c>
      <c r="S14" s="63">
        <f>SUM(S8:S13)</f>
        <v>8</v>
      </c>
      <c r="T14" s="63">
        <f>SUM(T8:T13)</f>
        <v>8</v>
      </c>
      <c r="U14" s="63">
        <f>SUM(U8:U13)</f>
        <v>0</v>
      </c>
      <c r="V14" s="63">
        <f>SUM(V8:V13)</f>
        <v>0</v>
      </c>
      <c r="W14" s="63"/>
      <c r="X14" s="63"/>
      <c r="Y14" s="63"/>
      <c r="Z14" s="63">
        <f>SUM(Z8:Z13)</f>
        <v>0</v>
      </c>
      <c r="AA14" s="63"/>
      <c r="AB14" s="63">
        <f>SUM(AB8:AB13)</f>
        <v>1</v>
      </c>
      <c r="AC14" s="63">
        <f>SUM(AC8:AC13)</f>
        <v>47</v>
      </c>
      <c r="AD14" s="63">
        <f>SUM(AD8:AD13)</f>
        <v>0</v>
      </c>
      <c r="AE14" s="63"/>
      <c r="AF14" s="63"/>
      <c r="AG14" s="63">
        <f>SUM(AG8:AG13)</f>
        <v>0</v>
      </c>
      <c r="AH14" s="63"/>
      <c r="AI14" s="63"/>
      <c r="AJ14" s="63"/>
      <c r="AK14" s="63"/>
      <c r="AL14" s="63">
        <f>SUM(AL8:AL13)</f>
        <v>0</v>
      </c>
      <c r="AM14" s="63"/>
      <c r="AN14" s="63"/>
      <c r="AO14" s="63"/>
      <c r="AP14" s="63">
        <f>SUM(AP8:AP13)</f>
        <v>24</v>
      </c>
      <c r="AQ14" s="63"/>
      <c r="AR14" s="63"/>
      <c r="AS14" s="63">
        <f>SUM(AS8:AS13)</f>
        <v>0</v>
      </c>
      <c r="AT14" s="63"/>
      <c r="AU14" s="63"/>
      <c r="AV14" s="63">
        <f>SUM(AV8:AV13)</f>
        <v>10</v>
      </c>
      <c r="AW14" s="63"/>
      <c r="AX14" s="63"/>
      <c r="AY14" s="63">
        <f aca="true" t="shared" si="1" ref="AY14:BD14">SUM(AY8:AY13)</f>
        <v>1</v>
      </c>
      <c r="AZ14" s="63">
        <f t="shared" si="1"/>
        <v>7</v>
      </c>
      <c r="BA14" s="63">
        <f t="shared" si="1"/>
        <v>2</v>
      </c>
      <c r="BB14" s="63">
        <f t="shared" si="1"/>
        <v>0</v>
      </c>
      <c r="BC14" s="63">
        <f t="shared" si="1"/>
        <v>11</v>
      </c>
      <c r="BD14" s="63">
        <f t="shared" si="1"/>
        <v>2</v>
      </c>
      <c r="BE14" s="63"/>
      <c r="BF14" s="63">
        <f>SUM(BF8:BF13)</f>
        <v>2</v>
      </c>
      <c r="BG14" s="63"/>
      <c r="BH14" s="63"/>
      <c r="BI14" s="63">
        <f>SUM(BI8:BI13)</f>
        <v>0</v>
      </c>
      <c r="BJ14" s="63"/>
      <c r="BK14" s="63">
        <f>SUM(BK8:BK13)</f>
        <v>0</v>
      </c>
      <c r="BL14" s="63"/>
      <c r="BM14" s="63">
        <f>SUM(BM8:BM13)</f>
        <v>18</v>
      </c>
      <c r="BN14" s="63">
        <f>SUM(BN8:BN13)</f>
        <v>7</v>
      </c>
      <c r="BO14" s="63">
        <f>SUM(BO8:BO13)</f>
        <v>11</v>
      </c>
      <c r="BP14" s="63"/>
      <c r="BQ14" s="63">
        <f>SUM(BQ8:BQ13)</f>
        <v>13</v>
      </c>
      <c r="BR14" s="63"/>
      <c r="BS14" s="63">
        <f>SUM(BS8:BS13)</f>
        <v>0</v>
      </c>
      <c r="BT14" s="63"/>
      <c r="BU14" s="63"/>
      <c r="BV14" s="63"/>
      <c r="BW14" s="63"/>
      <c r="BX14" s="63"/>
      <c r="BY14" s="77"/>
    </row>
  </sheetData>
  <sheetProtection/>
  <mergeCells count="53">
    <mergeCell ref="A1:BY1"/>
    <mergeCell ref="A2:BY2"/>
    <mergeCell ref="BU3:BY3"/>
    <mergeCell ref="D4:J4"/>
    <mergeCell ref="K4:BY4"/>
    <mergeCell ref="G5:H5"/>
    <mergeCell ref="L5:AB5"/>
    <mergeCell ref="AC5:BH5"/>
    <mergeCell ref="BI5:BL5"/>
    <mergeCell ref="BM5:BP5"/>
    <mergeCell ref="BQ5:BT5"/>
    <mergeCell ref="BU5:BY5"/>
    <mergeCell ref="M6:U6"/>
    <mergeCell ref="V6:AA6"/>
    <mergeCell ref="AG6:AO6"/>
    <mergeCell ref="AP6:AU6"/>
    <mergeCell ref="AV6:BB6"/>
    <mergeCell ref="BC6:BG6"/>
    <mergeCell ref="A4:A7"/>
    <mergeCell ref="B4:B7"/>
    <mergeCell ref="C4:C7"/>
    <mergeCell ref="D5:D7"/>
    <mergeCell ref="E5:E7"/>
    <mergeCell ref="F5:F7"/>
    <mergeCell ref="G6:G7"/>
    <mergeCell ref="H6:H7"/>
    <mergeCell ref="I5:I7"/>
    <mergeCell ref="J5:J7"/>
    <mergeCell ref="K5:K7"/>
    <mergeCell ref="L6:L7"/>
    <mergeCell ref="AB6:AB7"/>
    <mergeCell ref="AC6:AC7"/>
    <mergeCell ref="AD6:AD7"/>
    <mergeCell ref="AE6:AE7"/>
    <mergeCell ref="AF6:AF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</mergeCells>
  <printOptions horizontalCentered="1"/>
  <pageMargins left="0.22999999999999998" right="0.17" top="0.7900000000000001" bottom="0.59" header="0" footer="0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showGridLines="0" showZeros="0" workbookViewId="0" topLeftCell="A1">
      <selection activeCell="A3" sqref="A3"/>
    </sheetView>
  </sheetViews>
  <sheetFormatPr defaultColWidth="7.8515625" defaultRowHeight="12.75" customHeight="1"/>
  <cols>
    <col min="1" max="1" width="139.7109375" style="271" customWidth="1"/>
    <col min="2" max="2" width="53.8515625" style="271" customWidth="1"/>
    <col min="3" max="16384" width="7.8515625" style="271" customWidth="1"/>
  </cols>
  <sheetData>
    <row r="1" ht="72.75" customHeight="1">
      <c r="A1" s="272" t="s">
        <v>25</v>
      </c>
    </row>
    <row r="2" ht="91.5" customHeight="1">
      <c r="A2" s="273" t="s">
        <v>26</v>
      </c>
    </row>
    <row r="3" ht="74.25" customHeight="1">
      <c r="A3" s="274" t="s">
        <v>27</v>
      </c>
    </row>
    <row r="4" ht="83.25" customHeight="1">
      <c r="A4" s="275" t="s">
        <v>28</v>
      </c>
    </row>
    <row r="5" ht="62.25" customHeight="1">
      <c r="A5" s="275" t="s">
        <v>29</v>
      </c>
    </row>
  </sheetData>
  <sheetProtection/>
  <printOptions horizontalCentered="1" verticalCentered="1"/>
  <pageMargins left="0.59" right="0.59" top="0.57" bottom="0.59" header="0" footer="0"/>
  <pageSetup horizontalDpi="300" verticalDpi="300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17" sqref="E17"/>
    </sheetView>
  </sheetViews>
  <sheetFormatPr defaultColWidth="10.28125" defaultRowHeight="12.75"/>
  <cols>
    <col min="1" max="1" width="27.7109375" style="28" customWidth="1"/>
    <col min="2" max="2" width="18.421875" style="28" customWidth="1"/>
    <col min="3" max="5" width="18.00390625" style="28" customWidth="1"/>
    <col min="6" max="6" width="18.140625" style="28" customWidth="1"/>
    <col min="7" max="16384" width="10.28125" style="28" customWidth="1"/>
  </cols>
  <sheetData>
    <row r="1" spans="1:6" ht="22.5" customHeight="1">
      <c r="A1" s="1" t="s">
        <v>65</v>
      </c>
      <c r="F1" s="25"/>
    </row>
    <row r="2" spans="1:6" ht="25.5">
      <c r="A2" s="29" t="s">
        <v>66</v>
      </c>
      <c r="B2" s="29"/>
      <c r="C2" s="29"/>
      <c r="D2" s="29"/>
      <c r="E2" s="29"/>
      <c r="F2" s="29"/>
    </row>
    <row r="3" spans="1:13" ht="27.75" customHeight="1">
      <c r="A3" s="30"/>
      <c r="F3" s="31" t="s">
        <v>70</v>
      </c>
      <c r="G3" s="32"/>
      <c r="H3" s="32"/>
      <c r="K3" s="32"/>
      <c r="M3" s="32"/>
    </row>
    <row r="4" spans="1:6" ht="23.25" customHeight="1">
      <c r="A4" s="8" t="s">
        <v>380</v>
      </c>
      <c r="B4" s="8" t="s">
        <v>518</v>
      </c>
      <c r="C4" s="8" t="s">
        <v>519</v>
      </c>
      <c r="D4" s="8"/>
      <c r="E4" s="8"/>
      <c r="F4" s="8" t="s">
        <v>388</v>
      </c>
    </row>
    <row r="5" spans="1:6" ht="25.5" customHeight="1">
      <c r="A5" s="33"/>
      <c r="B5" s="34"/>
      <c r="C5" s="8" t="s">
        <v>520</v>
      </c>
      <c r="D5" s="8" t="s">
        <v>521</v>
      </c>
      <c r="E5" s="8" t="s">
        <v>522</v>
      </c>
      <c r="F5" s="34"/>
    </row>
    <row r="6" spans="1:6" ht="21.75" customHeight="1">
      <c r="A6" s="35" t="s">
        <v>447</v>
      </c>
      <c r="B6" s="35">
        <v>2718269</v>
      </c>
      <c r="C6" s="35">
        <v>249000</v>
      </c>
      <c r="D6" s="35">
        <v>959469</v>
      </c>
      <c r="E6" s="35">
        <v>1509800</v>
      </c>
      <c r="F6" s="36"/>
    </row>
    <row r="7" spans="1:6" ht="21.75" customHeight="1">
      <c r="A7" s="37"/>
      <c r="B7" s="36"/>
      <c r="C7" s="36"/>
      <c r="D7" s="36"/>
      <c r="E7" s="36"/>
      <c r="F7" s="36"/>
    </row>
    <row r="8" spans="1:6" ht="21.75" customHeight="1">
      <c r="A8" s="37"/>
      <c r="B8" s="36"/>
      <c r="C8" s="36"/>
      <c r="D8" s="36"/>
      <c r="E8" s="36"/>
      <c r="F8" s="36"/>
    </row>
    <row r="9" spans="1:6" ht="21.75" customHeight="1">
      <c r="A9" s="37"/>
      <c r="B9" s="36"/>
      <c r="C9" s="36"/>
      <c r="D9" s="36"/>
      <c r="E9" s="36"/>
      <c r="F9" s="36"/>
    </row>
    <row r="10" spans="1:6" ht="21.75" customHeight="1">
      <c r="A10" s="37"/>
      <c r="B10" s="36"/>
      <c r="C10" s="36"/>
      <c r="D10" s="36"/>
      <c r="E10" s="36"/>
      <c r="F10" s="36"/>
    </row>
    <row r="11" spans="1:6" ht="21.75" customHeight="1">
      <c r="A11" s="38"/>
      <c r="B11" s="36"/>
      <c r="C11" s="36"/>
      <c r="D11" s="36"/>
      <c r="E11" s="36"/>
      <c r="F11" s="36"/>
    </row>
    <row r="12" spans="1:6" ht="21.75" customHeight="1">
      <c r="A12" s="39"/>
      <c r="B12" s="36"/>
      <c r="C12" s="36"/>
      <c r="D12" s="36"/>
      <c r="E12" s="36"/>
      <c r="F12" s="36"/>
    </row>
    <row r="13" spans="1:6" ht="21.75" customHeight="1">
      <c r="A13" s="38"/>
      <c r="B13" s="36"/>
      <c r="C13" s="36"/>
      <c r="D13" s="36"/>
      <c r="E13" s="36"/>
      <c r="F13" s="36"/>
    </row>
    <row r="14" spans="1:6" ht="21.75" customHeight="1">
      <c r="A14" s="37"/>
      <c r="B14" s="36"/>
      <c r="C14" s="36"/>
      <c r="D14" s="36"/>
      <c r="E14" s="36"/>
      <c r="F14" s="36"/>
    </row>
    <row r="15" spans="1:6" ht="21.75" customHeight="1">
      <c r="A15" s="37"/>
      <c r="B15" s="36"/>
      <c r="C15" s="36"/>
      <c r="D15" s="36"/>
      <c r="E15" s="36"/>
      <c r="F15" s="36"/>
    </row>
    <row r="16" spans="1:6" ht="21.75" customHeight="1">
      <c r="A16" s="37"/>
      <c r="B16" s="36"/>
      <c r="C16" s="36"/>
      <c r="D16" s="36"/>
      <c r="E16" s="36"/>
      <c r="F16" s="36"/>
    </row>
    <row r="17" spans="1:6" ht="21.75" customHeight="1">
      <c r="A17" s="37"/>
      <c r="B17" s="36"/>
      <c r="C17" s="36"/>
      <c r="D17" s="36"/>
      <c r="E17" s="36"/>
      <c r="F17" s="36"/>
    </row>
  </sheetData>
  <sheetProtection/>
  <mergeCells count="5">
    <mergeCell ref="A2:F2"/>
    <mergeCell ref="C4:E4"/>
    <mergeCell ref="A4:A5"/>
    <mergeCell ref="B4:B5"/>
    <mergeCell ref="F4:F5"/>
  </mergeCells>
  <printOptions/>
  <pageMargins left="0.56" right="0.63" top="0.41" bottom="0.63" header="0.5" footer="0.5"/>
  <pageSetup horizontalDpi="600" verticalDpi="600" orientation="landscape" paperSize="9" scale="11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U38" sqref="U38"/>
    </sheetView>
  </sheetViews>
  <sheetFormatPr defaultColWidth="10.28125" defaultRowHeight="12.75"/>
  <cols>
    <col min="1" max="1" width="11.421875" style="1" customWidth="1"/>
    <col min="2" max="2" width="17.7109375" style="2" customWidth="1"/>
    <col min="3" max="3" width="12.00390625" style="3" customWidth="1"/>
    <col min="4" max="4" width="11.7109375" style="3" customWidth="1"/>
    <col min="5" max="5" width="4.8515625" style="3" customWidth="1"/>
    <col min="6" max="6" width="4.7109375" style="3" customWidth="1"/>
    <col min="7" max="7" width="7.140625" style="3" customWidth="1"/>
    <col min="8" max="8" width="12.140625" style="3" customWidth="1"/>
    <col min="9" max="9" width="8.8515625" style="3" customWidth="1"/>
    <col min="10" max="10" width="11.00390625" style="3" customWidth="1"/>
    <col min="11" max="11" width="9.421875" style="3" customWidth="1"/>
    <col min="12" max="12" width="12.28125" style="4" customWidth="1"/>
    <col min="13" max="13" width="9.57421875" style="4" customWidth="1"/>
    <col min="14" max="14" width="5.57421875" style="4" customWidth="1"/>
    <col min="15" max="15" width="7.7109375" style="4" customWidth="1"/>
    <col min="16" max="16" width="6.140625" style="4" customWidth="1"/>
    <col min="17" max="17" width="7.28125" style="5" customWidth="1"/>
    <col min="18" max="16384" width="10.28125" style="3" customWidth="1"/>
  </cols>
  <sheetData>
    <row r="1" spans="1:17" ht="30" customHeight="1">
      <c r="A1" s="1" t="s">
        <v>67</v>
      </c>
      <c r="Q1" s="25"/>
    </row>
    <row r="2" spans="1:17" ht="27.75" customHeight="1">
      <c r="A2" s="6" t="s">
        <v>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6" ht="21" customHeight="1">
      <c r="A3" s="7" t="s">
        <v>523</v>
      </c>
      <c r="B3" s="7"/>
      <c r="G3" s="7"/>
      <c r="H3" s="7"/>
      <c r="P3" s="19" t="s">
        <v>524</v>
      </c>
    </row>
    <row r="4" spans="1:17" ht="22.5" customHeight="1">
      <c r="A4" s="8" t="s">
        <v>525</v>
      </c>
      <c r="B4" s="9" t="s">
        <v>526</v>
      </c>
      <c r="C4" s="9" t="s">
        <v>527</v>
      </c>
      <c r="D4" s="8" t="s">
        <v>528</v>
      </c>
      <c r="E4" s="9" t="s">
        <v>529</v>
      </c>
      <c r="F4" s="9" t="s">
        <v>530</v>
      </c>
      <c r="G4" s="9" t="s">
        <v>531</v>
      </c>
      <c r="H4" s="8" t="s">
        <v>532</v>
      </c>
      <c r="I4" s="8" t="s">
        <v>533</v>
      </c>
      <c r="J4" s="8"/>
      <c r="K4" s="8"/>
      <c r="L4" s="8"/>
      <c r="M4" s="8"/>
      <c r="N4" s="8"/>
      <c r="O4" s="8"/>
      <c r="P4" s="8"/>
      <c r="Q4" s="9" t="s">
        <v>388</v>
      </c>
    </row>
    <row r="5" spans="1:17" ht="22.5" customHeight="1">
      <c r="A5" s="8"/>
      <c r="B5" s="9"/>
      <c r="C5" s="9"/>
      <c r="D5" s="8"/>
      <c r="E5" s="9"/>
      <c r="F5" s="9"/>
      <c r="G5" s="9"/>
      <c r="H5" s="8"/>
      <c r="I5" s="8" t="s">
        <v>176</v>
      </c>
      <c r="J5" s="8" t="s">
        <v>534</v>
      </c>
      <c r="K5" s="8"/>
      <c r="L5" s="8"/>
      <c r="M5" s="8"/>
      <c r="N5" s="9" t="s">
        <v>535</v>
      </c>
      <c r="O5" s="9" t="s">
        <v>536</v>
      </c>
      <c r="P5" s="9" t="s">
        <v>537</v>
      </c>
      <c r="Q5" s="9"/>
    </row>
    <row r="6" spans="1:17" ht="27.75" customHeight="1">
      <c r="A6" s="8"/>
      <c r="B6" s="9"/>
      <c r="C6" s="9"/>
      <c r="D6" s="8"/>
      <c r="E6" s="9"/>
      <c r="F6" s="9"/>
      <c r="G6" s="9"/>
      <c r="H6" s="8"/>
      <c r="I6" s="8"/>
      <c r="J6" s="8" t="s">
        <v>228</v>
      </c>
      <c r="K6" s="8" t="s">
        <v>538</v>
      </c>
      <c r="L6" s="9" t="s">
        <v>539</v>
      </c>
      <c r="M6" s="9" t="s">
        <v>540</v>
      </c>
      <c r="N6" s="9"/>
      <c r="O6" s="9"/>
      <c r="P6" s="9"/>
      <c r="Q6" s="9"/>
    </row>
    <row r="7" spans="1:17" ht="18" customHeight="1">
      <c r="A7" s="10" t="s">
        <v>176</v>
      </c>
      <c r="B7" s="11"/>
      <c r="C7" s="12"/>
      <c r="D7" s="12"/>
      <c r="E7" s="12"/>
      <c r="F7" s="12"/>
      <c r="G7" s="12"/>
      <c r="H7" s="12">
        <v>2718619</v>
      </c>
      <c r="I7" s="12"/>
      <c r="J7" s="12"/>
      <c r="K7" s="12">
        <v>0</v>
      </c>
      <c r="L7" s="20">
        <v>2718269</v>
      </c>
      <c r="M7" s="20"/>
      <c r="N7" s="20"/>
      <c r="O7" s="20"/>
      <c r="P7" s="16"/>
      <c r="Q7" s="26"/>
    </row>
    <row r="8" spans="1:17" ht="18" customHeight="1">
      <c r="A8" s="13" t="s">
        <v>541</v>
      </c>
      <c r="B8" s="13" t="s">
        <v>520</v>
      </c>
      <c r="C8" s="14"/>
      <c r="D8" s="14"/>
      <c r="E8" s="14"/>
      <c r="F8" s="14"/>
      <c r="G8" s="14"/>
      <c r="H8" s="14">
        <v>249000</v>
      </c>
      <c r="I8" s="14"/>
      <c r="J8" s="14"/>
      <c r="K8" s="14"/>
      <c r="L8" s="21">
        <v>249000</v>
      </c>
      <c r="M8" s="21"/>
      <c r="N8" s="22"/>
      <c r="O8" s="22"/>
      <c r="P8" s="22"/>
      <c r="Q8" s="26"/>
    </row>
    <row r="9" spans="1:17" ht="18" customHeight="1">
      <c r="A9" s="13" t="s">
        <v>542</v>
      </c>
      <c r="B9" s="13" t="s">
        <v>543</v>
      </c>
      <c r="C9" s="14"/>
      <c r="D9" s="14"/>
      <c r="E9" s="14"/>
      <c r="F9" s="14"/>
      <c r="G9" s="14"/>
      <c r="H9" s="14">
        <v>249000</v>
      </c>
      <c r="I9" s="14"/>
      <c r="J9" s="14"/>
      <c r="K9" s="14"/>
      <c r="L9" s="21">
        <v>249000</v>
      </c>
      <c r="M9" s="21"/>
      <c r="N9" s="21"/>
      <c r="O9" s="21"/>
      <c r="P9" s="21"/>
      <c r="Q9" s="26"/>
    </row>
    <row r="10" spans="1:17" ht="18" customHeight="1">
      <c r="A10" s="15" t="s">
        <v>544</v>
      </c>
      <c r="B10" s="15" t="s">
        <v>545</v>
      </c>
      <c r="C10" s="16"/>
      <c r="D10" s="14"/>
      <c r="E10" s="14"/>
      <c r="F10" s="14"/>
      <c r="G10" s="14"/>
      <c r="H10" s="14">
        <v>249000</v>
      </c>
      <c r="I10" s="14"/>
      <c r="J10" s="14"/>
      <c r="K10" s="14"/>
      <c r="L10" s="21">
        <v>249000</v>
      </c>
      <c r="M10" s="21"/>
      <c r="N10" s="21"/>
      <c r="O10" s="21"/>
      <c r="P10" s="21"/>
      <c r="Q10" s="26"/>
    </row>
    <row r="11" spans="1:17" ht="18" customHeight="1">
      <c r="A11" s="15" t="s">
        <v>546</v>
      </c>
      <c r="B11" s="15" t="s">
        <v>547</v>
      </c>
      <c r="C11" s="16" t="s">
        <v>547</v>
      </c>
      <c r="D11" s="14"/>
      <c r="E11" s="14">
        <v>1</v>
      </c>
      <c r="F11" s="14" t="s">
        <v>548</v>
      </c>
      <c r="G11" s="14">
        <v>249000</v>
      </c>
      <c r="H11" s="14">
        <v>249000</v>
      </c>
      <c r="I11" s="14"/>
      <c r="J11" s="14"/>
      <c r="K11" s="14"/>
      <c r="L11" s="21">
        <v>249000</v>
      </c>
      <c r="M11" s="21"/>
      <c r="N11" s="21"/>
      <c r="O11" s="21"/>
      <c r="P11" s="21"/>
      <c r="Q11" s="26"/>
    </row>
    <row r="12" spans="1:17" ht="18" customHeight="1">
      <c r="A12" s="15" t="s">
        <v>549</v>
      </c>
      <c r="B12" s="15" t="s">
        <v>550</v>
      </c>
      <c r="C12" s="16"/>
      <c r="D12" s="16"/>
      <c r="E12" s="17"/>
      <c r="F12" s="17"/>
      <c r="G12" s="17"/>
      <c r="H12" s="17">
        <v>959469</v>
      </c>
      <c r="I12" s="17"/>
      <c r="J12" s="17"/>
      <c r="K12" s="17"/>
      <c r="L12" s="23">
        <v>959469</v>
      </c>
      <c r="M12" s="23"/>
      <c r="N12" s="23"/>
      <c r="O12" s="23"/>
      <c r="P12" s="23"/>
      <c r="Q12" s="26"/>
    </row>
    <row r="13" spans="1:17" ht="18" customHeight="1">
      <c r="A13" s="15" t="s">
        <v>551</v>
      </c>
      <c r="B13" s="15" t="s">
        <v>552</v>
      </c>
      <c r="C13" s="16"/>
      <c r="D13" s="16"/>
      <c r="E13" s="17"/>
      <c r="F13" s="17"/>
      <c r="G13" s="17"/>
      <c r="H13" s="17">
        <v>959469</v>
      </c>
      <c r="I13" s="17"/>
      <c r="J13" s="17"/>
      <c r="K13" s="17"/>
      <c r="L13" s="23">
        <v>959469</v>
      </c>
      <c r="M13" s="23"/>
      <c r="N13" s="23"/>
      <c r="O13" s="23"/>
      <c r="P13" s="23"/>
      <c r="Q13" s="26"/>
    </row>
    <row r="14" spans="1:17" ht="18" customHeight="1">
      <c r="A14" s="15" t="s">
        <v>553</v>
      </c>
      <c r="B14" s="15" t="s">
        <v>554</v>
      </c>
      <c r="C14" s="16" t="s">
        <v>554</v>
      </c>
      <c r="D14" s="16"/>
      <c r="E14" s="17"/>
      <c r="F14" s="17"/>
      <c r="G14" s="17"/>
      <c r="H14" s="17">
        <v>959469</v>
      </c>
      <c r="I14" s="17"/>
      <c r="J14" s="17"/>
      <c r="K14" s="17"/>
      <c r="L14" s="23">
        <v>959469</v>
      </c>
      <c r="M14" s="23"/>
      <c r="N14" s="23"/>
      <c r="O14" s="23"/>
      <c r="P14" s="23"/>
      <c r="Q14" s="26"/>
    </row>
    <row r="15" spans="1:17" ht="18" customHeight="1">
      <c r="A15" s="15" t="s">
        <v>555</v>
      </c>
      <c r="B15" s="15" t="s">
        <v>556</v>
      </c>
      <c r="C15" s="16"/>
      <c r="D15" s="16"/>
      <c r="E15" s="17"/>
      <c r="F15" s="17"/>
      <c r="G15" s="17"/>
      <c r="H15" s="17">
        <v>1509800</v>
      </c>
      <c r="I15" s="17"/>
      <c r="J15" s="17"/>
      <c r="K15" s="17"/>
      <c r="L15" s="23">
        <v>1509800</v>
      </c>
      <c r="M15" s="23"/>
      <c r="N15" s="23"/>
      <c r="O15" s="23"/>
      <c r="P15" s="23"/>
      <c r="Q15" s="26"/>
    </row>
    <row r="16" spans="1:17" ht="18" customHeight="1">
      <c r="A16" s="15" t="s">
        <v>557</v>
      </c>
      <c r="B16" s="15" t="s">
        <v>558</v>
      </c>
      <c r="C16" s="16"/>
      <c r="D16" s="16"/>
      <c r="E16" s="17"/>
      <c r="F16" s="17"/>
      <c r="G16" s="17"/>
      <c r="H16" s="17">
        <v>600000</v>
      </c>
      <c r="I16" s="17"/>
      <c r="J16" s="17"/>
      <c r="K16" s="17"/>
      <c r="L16" s="23">
        <v>600000</v>
      </c>
      <c r="M16" s="23"/>
      <c r="N16" s="23"/>
      <c r="O16" s="23"/>
      <c r="P16" s="23"/>
      <c r="Q16" s="26"/>
    </row>
    <row r="17" spans="1:17" ht="18" customHeight="1">
      <c r="A17" s="15" t="s">
        <v>559</v>
      </c>
      <c r="B17" s="15" t="s">
        <v>560</v>
      </c>
      <c r="C17" s="16" t="s">
        <v>561</v>
      </c>
      <c r="D17" s="16"/>
      <c r="E17" s="17">
        <v>12</v>
      </c>
      <c r="F17" s="17" t="s">
        <v>562</v>
      </c>
      <c r="G17" s="17">
        <v>50000</v>
      </c>
      <c r="H17" s="17">
        <v>600000</v>
      </c>
      <c r="I17" s="17"/>
      <c r="J17" s="17"/>
      <c r="K17" s="17"/>
      <c r="L17" s="23">
        <v>600000</v>
      </c>
      <c r="M17" s="23"/>
      <c r="N17" s="23"/>
      <c r="O17" s="23"/>
      <c r="P17" s="23"/>
      <c r="Q17" s="26"/>
    </row>
    <row r="18" spans="1:17" ht="18" customHeight="1">
      <c r="A18" s="15" t="s">
        <v>563</v>
      </c>
      <c r="B18" s="15" t="s">
        <v>564</v>
      </c>
      <c r="C18" s="16"/>
      <c r="D18" s="16"/>
      <c r="E18" s="17"/>
      <c r="F18" s="17"/>
      <c r="G18" s="17"/>
      <c r="H18" s="17">
        <v>909800</v>
      </c>
      <c r="I18" s="17"/>
      <c r="J18" s="17"/>
      <c r="K18" s="17"/>
      <c r="L18" s="23">
        <v>909800</v>
      </c>
      <c r="M18" s="23"/>
      <c r="N18" s="23"/>
      <c r="O18" s="23"/>
      <c r="P18" s="23"/>
      <c r="Q18" s="26"/>
    </row>
    <row r="19" spans="1:17" ht="18" customHeight="1">
      <c r="A19" s="15" t="s">
        <v>565</v>
      </c>
      <c r="B19" s="15" t="s">
        <v>566</v>
      </c>
      <c r="C19" s="16"/>
      <c r="D19" s="16"/>
      <c r="E19" s="17"/>
      <c r="F19" s="17"/>
      <c r="G19" s="17"/>
      <c r="H19" s="17">
        <v>909800</v>
      </c>
      <c r="I19" s="17"/>
      <c r="J19" s="17"/>
      <c r="K19" s="17"/>
      <c r="L19" s="23">
        <v>909800</v>
      </c>
      <c r="M19" s="23"/>
      <c r="N19" s="23"/>
      <c r="O19" s="23"/>
      <c r="P19" s="23"/>
      <c r="Q19" s="26"/>
    </row>
    <row r="20" spans="1:17" ht="18" customHeight="1">
      <c r="A20" s="13" t="s">
        <v>567</v>
      </c>
      <c r="B20" s="13" t="s">
        <v>568</v>
      </c>
      <c r="C20" s="16" t="s">
        <v>569</v>
      </c>
      <c r="D20" s="16"/>
      <c r="E20" s="17"/>
      <c r="F20" s="17"/>
      <c r="G20" s="17"/>
      <c r="H20" s="17">
        <v>300000</v>
      </c>
      <c r="I20" s="17"/>
      <c r="J20" s="17"/>
      <c r="K20" s="17"/>
      <c r="L20" s="23">
        <v>300000</v>
      </c>
      <c r="M20" s="23"/>
      <c r="N20" s="23"/>
      <c r="O20" s="23"/>
      <c r="P20" s="23"/>
      <c r="Q20" s="26"/>
    </row>
    <row r="21" spans="1:17" ht="30" customHeight="1">
      <c r="A21" s="15" t="s">
        <v>570</v>
      </c>
      <c r="B21" s="15" t="s">
        <v>571</v>
      </c>
      <c r="C21" s="16" t="s">
        <v>571</v>
      </c>
      <c r="D21" s="16"/>
      <c r="E21" s="17">
        <v>4</v>
      </c>
      <c r="F21" s="17" t="s">
        <v>572</v>
      </c>
      <c r="G21" s="17">
        <v>100000</v>
      </c>
      <c r="H21" s="17">
        <v>400000</v>
      </c>
      <c r="I21" s="17"/>
      <c r="J21" s="17"/>
      <c r="K21" s="17"/>
      <c r="L21" s="23">
        <v>400000</v>
      </c>
      <c r="M21" s="23"/>
      <c r="N21" s="23"/>
      <c r="O21" s="23"/>
      <c r="P21" s="23"/>
      <c r="Q21" s="26"/>
    </row>
    <row r="22" spans="1:17" ht="18" customHeight="1">
      <c r="A22" s="15" t="s">
        <v>573</v>
      </c>
      <c r="B22" s="15" t="s">
        <v>574</v>
      </c>
      <c r="C22" s="16" t="s">
        <v>575</v>
      </c>
      <c r="D22" s="16"/>
      <c r="E22" s="17"/>
      <c r="F22" s="17"/>
      <c r="G22" s="17"/>
      <c r="H22" s="17">
        <v>209800</v>
      </c>
      <c r="I22" s="17"/>
      <c r="J22" s="17"/>
      <c r="K22" s="17"/>
      <c r="L22" s="23">
        <v>209800</v>
      </c>
      <c r="M22" s="23"/>
      <c r="N22" s="23"/>
      <c r="O22" s="23"/>
      <c r="P22" s="23"/>
      <c r="Q22" s="26"/>
    </row>
    <row r="23" spans="1:17" ht="18" customHeight="1">
      <c r="A23" s="15"/>
      <c r="B23" s="15"/>
      <c r="C23" s="16"/>
      <c r="D23" s="16"/>
      <c r="E23" s="17"/>
      <c r="F23" s="17"/>
      <c r="G23" s="17"/>
      <c r="H23" s="17"/>
      <c r="I23" s="17"/>
      <c r="J23" s="17"/>
      <c r="K23" s="17"/>
      <c r="L23" s="23"/>
      <c r="M23" s="23"/>
      <c r="N23" s="23"/>
      <c r="O23" s="23"/>
      <c r="P23" s="23"/>
      <c r="Q23" s="26"/>
    </row>
    <row r="24" spans="7:17" ht="14.25">
      <c r="G24" s="18"/>
      <c r="H24" s="18"/>
      <c r="I24" s="18"/>
      <c r="J24" s="18"/>
      <c r="K24" s="18"/>
      <c r="L24" s="24"/>
      <c r="M24" s="24"/>
      <c r="N24" s="24"/>
      <c r="O24" s="24"/>
      <c r="P24" s="24"/>
      <c r="Q24" s="27"/>
    </row>
  </sheetData>
  <sheetProtection/>
  <mergeCells count="16">
    <mergeCell ref="A2:Q2"/>
    <mergeCell ref="I4:P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5:P6"/>
    <mergeCell ref="Q4:Q6"/>
  </mergeCells>
  <printOptions horizontalCentered="1"/>
  <pageMargins left="0.2" right="0.2" top="0.39" bottom="0.55" header="0.47" footer="0.2"/>
  <pageSetup fitToHeight="10"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24"/>
  <sheetViews>
    <sheetView workbookViewId="0" topLeftCell="A1">
      <selection activeCell="A1" sqref="A1:IV1"/>
    </sheetView>
  </sheetViews>
  <sheetFormatPr defaultColWidth="9.140625" defaultRowHeight="12.75"/>
  <cols>
    <col min="1" max="1" width="16.421875" style="0" customWidth="1"/>
    <col min="2" max="2" width="62.421875" style="0" customWidth="1"/>
  </cols>
  <sheetData>
    <row r="2" spans="1:2" ht="27">
      <c r="A2" s="266" t="s">
        <v>30</v>
      </c>
      <c r="B2" s="266"/>
    </row>
    <row r="4" spans="1:2" s="265" customFormat="1" ht="27" customHeight="1">
      <c r="A4" s="267" t="s">
        <v>31</v>
      </c>
      <c r="B4" s="268"/>
    </row>
    <row r="5" spans="1:2" s="265" customFormat="1" ht="27" customHeight="1">
      <c r="A5" s="269" t="s">
        <v>32</v>
      </c>
      <c r="B5" s="269" t="s">
        <v>33</v>
      </c>
    </row>
    <row r="6" spans="1:2" s="265" customFormat="1" ht="27" customHeight="1">
      <c r="A6" s="269" t="s">
        <v>34</v>
      </c>
      <c r="B6" s="269" t="s">
        <v>35</v>
      </c>
    </row>
    <row r="7" spans="1:2" s="265" customFormat="1" ht="27" customHeight="1">
      <c r="A7" s="269" t="s">
        <v>36</v>
      </c>
      <c r="B7" s="269" t="s">
        <v>37</v>
      </c>
    </row>
    <row r="8" spans="1:2" s="265" customFormat="1" ht="27" customHeight="1">
      <c r="A8" s="269" t="s">
        <v>38</v>
      </c>
      <c r="B8" s="269" t="s">
        <v>39</v>
      </c>
    </row>
    <row r="9" spans="1:2" s="265" customFormat="1" ht="27" customHeight="1">
      <c r="A9" s="269" t="s">
        <v>40</v>
      </c>
      <c r="B9" s="269" t="s">
        <v>41</v>
      </c>
    </row>
    <row r="10" spans="1:2" s="265" customFormat="1" ht="27" customHeight="1">
      <c r="A10" s="269" t="s">
        <v>42</v>
      </c>
      <c r="B10" s="269" t="s">
        <v>43</v>
      </c>
    </row>
    <row r="11" spans="1:2" s="265" customFormat="1" ht="27" customHeight="1">
      <c r="A11" s="269" t="s">
        <v>44</v>
      </c>
      <c r="B11" s="269" t="s">
        <v>45</v>
      </c>
    </row>
    <row r="12" spans="1:2" s="265" customFormat="1" ht="27" customHeight="1">
      <c r="A12" s="269" t="s">
        <v>46</v>
      </c>
      <c r="B12" s="269" t="s">
        <v>47</v>
      </c>
    </row>
    <row r="13" spans="1:2" s="265" customFormat="1" ht="27" customHeight="1">
      <c r="A13" s="269" t="s">
        <v>48</v>
      </c>
      <c r="B13" s="269" t="s">
        <v>49</v>
      </c>
    </row>
    <row r="14" spans="1:2" s="265" customFormat="1" ht="27" customHeight="1">
      <c r="A14" s="269" t="s">
        <v>50</v>
      </c>
      <c r="B14" s="269" t="s">
        <v>51</v>
      </c>
    </row>
    <row r="15" spans="1:2" s="265" customFormat="1" ht="27" customHeight="1">
      <c r="A15" s="267" t="s">
        <v>52</v>
      </c>
      <c r="B15" s="268"/>
    </row>
    <row r="16" spans="1:2" s="265" customFormat="1" ht="27" customHeight="1">
      <c r="A16" s="269" t="s">
        <v>53</v>
      </c>
      <c r="B16" s="269" t="s">
        <v>54</v>
      </c>
    </row>
    <row r="17" spans="1:2" s="265" customFormat="1" ht="27" customHeight="1">
      <c r="A17" s="269" t="s">
        <v>55</v>
      </c>
      <c r="B17" s="269" t="s">
        <v>56</v>
      </c>
    </row>
    <row r="18" spans="1:2" s="265" customFormat="1" ht="27" customHeight="1">
      <c r="A18" s="269" t="s">
        <v>57</v>
      </c>
      <c r="B18" s="269" t="s">
        <v>58</v>
      </c>
    </row>
    <row r="19" spans="1:2" s="265" customFormat="1" ht="27" customHeight="1">
      <c r="A19" s="269" t="s">
        <v>59</v>
      </c>
      <c r="B19" s="269" t="s">
        <v>60</v>
      </c>
    </row>
    <row r="20" spans="1:2" s="265" customFormat="1" ht="27" customHeight="1">
      <c r="A20" s="269" t="s">
        <v>61</v>
      </c>
      <c r="B20" s="269" t="s">
        <v>62</v>
      </c>
    </row>
    <row r="21" spans="1:2" s="265" customFormat="1" ht="27" customHeight="1">
      <c r="A21" s="269" t="s">
        <v>63</v>
      </c>
      <c r="B21" s="269" t="s">
        <v>64</v>
      </c>
    </row>
    <row r="22" spans="1:2" s="265" customFormat="1" ht="27" customHeight="1">
      <c r="A22" s="269" t="s">
        <v>65</v>
      </c>
      <c r="B22" s="269" t="s">
        <v>66</v>
      </c>
    </row>
    <row r="23" spans="1:2" s="265" customFormat="1" ht="27" customHeight="1">
      <c r="A23" s="269" t="s">
        <v>67</v>
      </c>
      <c r="B23" s="269" t="s">
        <v>68</v>
      </c>
    </row>
    <row r="24" spans="1:2" ht="12.75">
      <c r="A24" s="270"/>
      <c r="B24" s="270"/>
    </row>
  </sheetData>
  <sheetProtection/>
  <mergeCells count="3">
    <mergeCell ref="A2:B2"/>
    <mergeCell ref="A4:B4"/>
    <mergeCell ref="A15:B15"/>
  </mergeCells>
  <printOptions/>
  <pageMargins left="0.75" right="0.4300000000000000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D12" sqref="D12"/>
    </sheetView>
  </sheetViews>
  <sheetFormatPr defaultColWidth="9.140625" defaultRowHeight="12.75"/>
  <cols>
    <col min="1" max="1" width="21.8515625" style="0" customWidth="1"/>
    <col min="2" max="2" width="18.57421875" style="0" customWidth="1"/>
    <col min="3" max="3" width="27.00390625" style="0" customWidth="1"/>
    <col min="4" max="4" width="18.57421875" style="0" customWidth="1"/>
    <col min="5" max="5" width="22.00390625" style="0" customWidth="1"/>
    <col min="6" max="6" width="18.57421875" style="0" customWidth="1"/>
    <col min="7" max="7" width="22.00390625" style="0" customWidth="1"/>
    <col min="8" max="8" width="18.57421875" style="0" customWidth="1"/>
  </cols>
  <sheetData>
    <row r="1" ht="12.75">
      <c r="A1" s="134" t="s">
        <v>69</v>
      </c>
    </row>
    <row r="2" spans="1:8" ht="18.75">
      <c r="A2" s="231" t="s">
        <v>33</v>
      </c>
      <c r="B2" s="231"/>
      <c r="C2" s="231"/>
      <c r="D2" s="231"/>
      <c r="E2" s="231"/>
      <c r="F2" s="231"/>
      <c r="G2" s="231"/>
      <c r="H2" s="231"/>
    </row>
    <row r="3" spans="1:8" ht="12" customHeight="1">
      <c r="A3" s="255"/>
      <c r="F3" s="203"/>
      <c r="H3" s="203" t="s">
        <v>70</v>
      </c>
    </row>
    <row r="4" spans="1:8" s="254" customFormat="1" ht="15" customHeight="1">
      <c r="A4" s="256" t="s">
        <v>71</v>
      </c>
      <c r="B4" s="257"/>
      <c r="C4" s="256" t="s">
        <v>72</v>
      </c>
      <c r="D4" s="258"/>
      <c r="E4" s="258"/>
      <c r="F4" s="258"/>
      <c r="G4" s="258"/>
      <c r="H4" s="257"/>
    </row>
    <row r="5" spans="1:8" s="254" customFormat="1" ht="15" customHeight="1">
      <c r="A5" s="259" t="s">
        <v>73</v>
      </c>
      <c r="B5" s="260" t="s">
        <v>74</v>
      </c>
      <c r="C5" s="260" t="s">
        <v>75</v>
      </c>
      <c r="D5" s="260" t="s">
        <v>74</v>
      </c>
      <c r="E5" s="259" t="s">
        <v>76</v>
      </c>
      <c r="F5" s="260" t="s">
        <v>74</v>
      </c>
      <c r="G5" s="259" t="s">
        <v>77</v>
      </c>
      <c r="H5" s="260" t="s">
        <v>74</v>
      </c>
    </row>
    <row r="6" spans="1:8" ht="15" customHeight="1">
      <c r="A6" s="261" t="s">
        <v>78</v>
      </c>
      <c r="B6" s="187">
        <f>SUM(B7,B10,B11)</f>
        <v>11858900.48</v>
      </c>
      <c r="C6" s="262" t="s">
        <v>79</v>
      </c>
      <c r="D6" s="187">
        <v>4533840.84</v>
      </c>
      <c r="E6" s="169" t="s">
        <v>80</v>
      </c>
      <c r="F6" s="187">
        <v>6603006.72</v>
      </c>
      <c r="G6" s="262" t="s">
        <v>81</v>
      </c>
      <c r="H6" s="187">
        <v>6603006.72</v>
      </c>
    </row>
    <row r="7" spans="1:8" ht="15" customHeight="1">
      <c r="A7" s="262" t="s">
        <v>82</v>
      </c>
      <c r="B7" s="187">
        <f>SUM(B8:B9)</f>
        <v>8194500.48</v>
      </c>
      <c r="C7" s="262" t="s">
        <v>83</v>
      </c>
      <c r="D7" s="187"/>
      <c r="E7" s="169" t="s">
        <v>84</v>
      </c>
      <c r="F7" s="187">
        <v>1532700</v>
      </c>
      <c r="G7" s="262" t="s">
        <v>85</v>
      </c>
      <c r="H7" s="187">
        <v>1532700</v>
      </c>
    </row>
    <row r="8" spans="1:8" ht="15" customHeight="1">
      <c r="A8" s="262" t="s">
        <v>86</v>
      </c>
      <c r="B8" s="187">
        <v>1532700</v>
      </c>
      <c r="C8" s="262" t="s">
        <v>87</v>
      </c>
      <c r="D8" s="187"/>
      <c r="E8" s="169" t="s">
        <v>88</v>
      </c>
      <c r="F8" s="187"/>
      <c r="G8" s="262" t="s">
        <v>89</v>
      </c>
      <c r="H8" s="187">
        <v>58793.76</v>
      </c>
    </row>
    <row r="9" spans="1:8" ht="15" customHeight="1">
      <c r="A9" s="262" t="s">
        <v>90</v>
      </c>
      <c r="B9" s="187">
        <v>6661800.48</v>
      </c>
      <c r="C9" s="262" t="s">
        <v>91</v>
      </c>
      <c r="D9" s="187"/>
      <c r="E9" s="169" t="s">
        <v>92</v>
      </c>
      <c r="F9" s="187"/>
      <c r="G9" s="262" t="s">
        <v>93</v>
      </c>
      <c r="H9" s="187"/>
    </row>
    <row r="10" spans="1:8" ht="15" customHeight="1">
      <c r="A10" s="262" t="s">
        <v>94</v>
      </c>
      <c r="B10" s="187"/>
      <c r="C10" s="262" t="s">
        <v>95</v>
      </c>
      <c r="D10" s="187"/>
      <c r="E10" s="169" t="s">
        <v>96</v>
      </c>
      <c r="F10" s="187"/>
      <c r="G10" s="262" t="s">
        <v>97</v>
      </c>
      <c r="H10" s="187"/>
    </row>
    <row r="11" spans="1:8" ht="15" customHeight="1">
      <c r="A11" s="262" t="s">
        <v>98</v>
      </c>
      <c r="B11" s="187">
        <v>3664400</v>
      </c>
      <c r="C11" s="262" t="s">
        <v>99</v>
      </c>
      <c r="D11" s="187"/>
      <c r="E11" s="169" t="s">
        <v>100</v>
      </c>
      <c r="F11" s="187"/>
      <c r="G11" s="262" t="s">
        <v>101</v>
      </c>
      <c r="H11" s="187"/>
    </row>
    <row r="12" spans="1:8" ht="15" customHeight="1">
      <c r="A12" s="262" t="s">
        <v>102</v>
      </c>
      <c r="B12" s="187">
        <f>SUM(B13:B14)</f>
        <v>0</v>
      </c>
      <c r="C12" s="262" t="s">
        <v>103</v>
      </c>
      <c r="D12" s="187">
        <v>614483.82</v>
      </c>
      <c r="E12" s="169" t="s">
        <v>104</v>
      </c>
      <c r="F12" s="187"/>
      <c r="G12" s="262" t="s">
        <v>105</v>
      </c>
      <c r="H12" s="187"/>
    </row>
    <row r="13" spans="1:8" ht="27.75" customHeight="1">
      <c r="A13" s="262" t="s">
        <v>106</v>
      </c>
      <c r="B13" s="187"/>
      <c r="C13" s="262" t="s">
        <v>107</v>
      </c>
      <c r="D13" s="187">
        <v>371768.64</v>
      </c>
      <c r="E13" s="263" t="s">
        <v>108</v>
      </c>
      <c r="F13" s="187"/>
      <c r="G13" s="262" t="s">
        <v>109</v>
      </c>
      <c r="H13" s="187"/>
    </row>
    <row r="14" spans="1:8" ht="15" customHeight="1">
      <c r="A14" s="262" t="s">
        <v>110</v>
      </c>
      <c r="B14" s="187"/>
      <c r="C14" s="262" t="s">
        <v>111</v>
      </c>
      <c r="D14" s="187"/>
      <c r="E14" s="169" t="s">
        <v>112</v>
      </c>
      <c r="F14" s="187">
        <v>58793.76</v>
      </c>
      <c r="G14" s="262" t="s">
        <v>113</v>
      </c>
      <c r="H14" s="187">
        <v>3664400</v>
      </c>
    </row>
    <row r="15" spans="1:8" ht="15" customHeight="1">
      <c r="A15" s="262" t="s">
        <v>114</v>
      </c>
      <c r="B15" s="187"/>
      <c r="C15" s="262" t="s">
        <v>115</v>
      </c>
      <c r="D15" s="187">
        <v>877560.06</v>
      </c>
      <c r="E15" s="169" t="s">
        <v>116</v>
      </c>
      <c r="F15" s="187"/>
      <c r="G15" s="262" t="s">
        <v>117</v>
      </c>
      <c r="H15" s="187"/>
    </row>
    <row r="16" spans="1:12" ht="27.75" customHeight="1">
      <c r="A16" s="262" t="s">
        <v>118</v>
      </c>
      <c r="B16" s="187"/>
      <c r="C16" s="262" t="s">
        <v>119</v>
      </c>
      <c r="D16" s="187"/>
      <c r="E16" s="169" t="s">
        <v>120</v>
      </c>
      <c r="F16" s="187"/>
      <c r="G16" s="262" t="s">
        <v>121</v>
      </c>
      <c r="H16" s="187"/>
      <c r="L16" s="135"/>
    </row>
    <row r="17" spans="1:8" ht="15" customHeight="1">
      <c r="A17" s="262" t="s">
        <v>122</v>
      </c>
      <c r="B17" s="187"/>
      <c r="C17" s="262" t="s">
        <v>123</v>
      </c>
      <c r="D17" s="187"/>
      <c r="E17" s="169" t="s">
        <v>124</v>
      </c>
      <c r="F17" s="187"/>
      <c r="G17" s="262" t="s">
        <v>125</v>
      </c>
      <c r="H17" s="187"/>
    </row>
    <row r="18" spans="1:8" ht="15" customHeight="1">
      <c r="A18" s="262" t="s">
        <v>126</v>
      </c>
      <c r="B18" s="187"/>
      <c r="C18" s="262" t="s">
        <v>127</v>
      </c>
      <c r="D18" s="187">
        <v>5461247.12</v>
      </c>
      <c r="E18" s="169" t="s">
        <v>128</v>
      </c>
      <c r="F18" s="187"/>
      <c r="G18" s="262" t="s">
        <v>125</v>
      </c>
      <c r="H18" s="187"/>
    </row>
    <row r="19" spans="1:8" ht="15" customHeight="1">
      <c r="A19" s="262" t="s">
        <v>129</v>
      </c>
      <c r="B19" s="187"/>
      <c r="C19" s="262" t="s">
        <v>130</v>
      </c>
      <c r="D19" s="187"/>
      <c r="E19" s="169" t="s">
        <v>131</v>
      </c>
      <c r="F19" s="187"/>
      <c r="G19" s="262" t="s">
        <v>125</v>
      </c>
      <c r="H19" s="187"/>
    </row>
    <row r="20" spans="1:8" ht="15" customHeight="1">
      <c r="A20" s="262" t="s">
        <v>132</v>
      </c>
      <c r="B20" s="187"/>
      <c r="C20" s="262" t="s">
        <v>133</v>
      </c>
      <c r="D20" s="187"/>
      <c r="E20" s="169" t="s">
        <v>134</v>
      </c>
      <c r="F20" s="187">
        <v>3664400</v>
      </c>
      <c r="G20" s="262" t="s">
        <v>125</v>
      </c>
      <c r="H20" s="187"/>
    </row>
    <row r="21" spans="1:8" ht="15" customHeight="1">
      <c r="A21" s="262" t="s">
        <v>135</v>
      </c>
      <c r="B21" s="187"/>
      <c r="C21" s="262" t="s">
        <v>136</v>
      </c>
      <c r="D21" s="187"/>
      <c r="E21" s="262" t="s">
        <v>125</v>
      </c>
      <c r="F21" s="187" t="s">
        <v>125</v>
      </c>
      <c r="G21" s="262" t="s">
        <v>125</v>
      </c>
      <c r="H21" s="187" t="s">
        <v>125</v>
      </c>
    </row>
    <row r="22" spans="1:8" ht="15" customHeight="1">
      <c r="A22" s="262" t="s">
        <v>137</v>
      </c>
      <c r="B22" s="187"/>
      <c r="C22" s="262" t="s">
        <v>138</v>
      </c>
      <c r="D22" s="187"/>
      <c r="E22" s="262" t="s">
        <v>125</v>
      </c>
      <c r="F22" s="187" t="s">
        <v>125</v>
      </c>
      <c r="G22" s="262" t="s">
        <v>125</v>
      </c>
      <c r="H22" s="187" t="s">
        <v>125</v>
      </c>
    </row>
    <row r="23" spans="1:8" ht="15" customHeight="1">
      <c r="A23" s="260" t="s">
        <v>139</v>
      </c>
      <c r="B23" s="187">
        <f>SUM(B6,B12,B15:B22)</f>
        <v>11858900.48</v>
      </c>
      <c r="C23" s="262" t="s">
        <v>140</v>
      </c>
      <c r="D23" s="187"/>
      <c r="E23" s="262" t="s">
        <v>125</v>
      </c>
      <c r="F23" s="187" t="s">
        <v>125</v>
      </c>
      <c r="G23" s="262" t="s">
        <v>125</v>
      </c>
      <c r="H23" s="187" t="s">
        <v>125</v>
      </c>
    </row>
    <row r="24" spans="1:8" ht="27.75" customHeight="1">
      <c r="A24" s="262" t="s">
        <v>141</v>
      </c>
      <c r="B24" s="187" t="s">
        <v>125</v>
      </c>
      <c r="C24" s="262" t="s">
        <v>142</v>
      </c>
      <c r="D24" s="187"/>
      <c r="E24" s="262" t="s">
        <v>125</v>
      </c>
      <c r="F24" s="187" t="s">
        <v>125</v>
      </c>
      <c r="G24" s="262" t="s">
        <v>125</v>
      </c>
      <c r="H24" s="187" t="s">
        <v>125</v>
      </c>
    </row>
    <row r="25" spans="1:8" ht="15" customHeight="1">
      <c r="A25" s="262" t="s">
        <v>143</v>
      </c>
      <c r="B25" s="187" t="s">
        <v>125</v>
      </c>
      <c r="C25" s="262" t="s">
        <v>144</v>
      </c>
      <c r="D25" s="187"/>
      <c r="E25" s="262" t="s">
        <v>125</v>
      </c>
      <c r="F25" s="187" t="s">
        <v>125</v>
      </c>
      <c r="G25" s="262" t="s">
        <v>125</v>
      </c>
      <c r="H25" s="187" t="s">
        <v>125</v>
      </c>
    </row>
    <row r="26" spans="1:8" ht="15" customHeight="1">
      <c r="A26" s="262" t="s">
        <v>145</v>
      </c>
      <c r="B26" s="187"/>
      <c r="C26" s="262" t="s">
        <v>146</v>
      </c>
      <c r="D26" s="187"/>
      <c r="E26" s="262" t="s">
        <v>125</v>
      </c>
      <c r="F26" s="187" t="s">
        <v>125</v>
      </c>
      <c r="G26" s="262" t="s">
        <v>125</v>
      </c>
      <c r="H26" s="187" t="s">
        <v>125</v>
      </c>
    </row>
    <row r="27" spans="1:8" ht="15" customHeight="1">
      <c r="A27" s="262" t="s">
        <v>147</v>
      </c>
      <c r="B27" s="187">
        <f>SUM(B28,B32)</f>
        <v>0</v>
      </c>
      <c r="C27" s="262" t="s">
        <v>148</v>
      </c>
      <c r="D27" s="187"/>
      <c r="E27" s="262" t="s">
        <v>125</v>
      </c>
      <c r="F27" s="187" t="s">
        <v>125</v>
      </c>
      <c r="G27" s="262" t="s">
        <v>125</v>
      </c>
      <c r="H27" s="187" t="s">
        <v>125</v>
      </c>
    </row>
    <row r="28" spans="1:8" ht="15" customHeight="1">
      <c r="A28" s="262" t="s">
        <v>149</v>
      </c>
      <c r="B28" s="187">
        <f>SUM(B29:B31)</f>
        <v>0</v>
      </c>
      <c r="C28" s="262" t="s">
        <v>150</v>
      </c>
      <c r="D28" s="187"/>
      <c r="E28" s="262" t="s">
        <v>125</v>
      </c>
      <c r="F28" s="187" t="s">
        <v>125</v>
      </c>
      <c r="G28" s="262" t="s">
        <v>125</v>
      </c>
      <c r="H28" s="187" t="s">
        <v>125</v>
      </c>
    </row>
    <row r="29" spans="1:8" ht="15" customHeight="1">
      <c r="A29" s="262" t="s">
        <v>151</v>
      </c>
      <c r="B29" s="187"/>
      <c r="C29" s="262" t="s">
        <v>152</v>
      </c>
      <c r="D29" s="187"/>
      <c r="E29" s="262" t="s">
        <v>125</v>
      </c>
      <c r="F29" s="187" t="s">
        <v>125</v>
      </c>
      <c r="G29" s="262" t="s">
        <v>125</v>
      </c>
      <c r="H29" s="187" t="s">
        <v>125</v>
      </c>
    </row>
    <row r="30" spans="1:8" ht="15" customHeight="1">
      <c r="A30" s="262" t="s">
        <v>153</v>
      </c>
      <c r="B30" s="187"/>
      <c r="C30" s="262" t="s">
        <v>154</v>
      </c>
      <c r="D30" s="187"/>
      <c r="E30" s="262" t="s">
        <v>125</v>
      </c>
      <c r="F30" s="187" t="s">
        <v>125</v>
      </c>
      <c r="G30" s="262" t="s">
        <v>125</v>
      </c>
      <c r="H30" s="187" t="s">
        <v>125</v>
      </c>
    </row>
    <row r="31" spans="1:8" ht="15" customHeight="1">
      <c r="A31" s="262"/>
      <c r="B31" s="187"/>
      <c r="C31" s="262" t="s">
        <v>155</v>
      </c>
      <c r="D31" s="187"/>
      <c r="E31" s="262" t="s">
        <v>125</v>
      </c>
      <c r="F31" s="187" t="s">
        <v>125</v>
      </c>
      <c r="G31" s="262" t="s">
        <v>125</v>
      </c>
      <c r="H31" s="187" t="s">
        <v>125</v>
      </c>
    </row>
    <row r="32" spans="1:8" ht="15" customHeight="1">
      <c r="A32" s="262"/>
      <c r="B32" s="187"/>
      <c r="C32" s="262" t="s">
        <v>156</v>
      </c>
      <c r="D32" s="187"/>
      <c r="E32" s="262" t="s">
        <v>125</v>
      </c>
      <c r="F32" s="187" t="s">
        <v>125</v>
      </c>
      <c r="G32" s="262" t="s">
        <v>125</v>
      </c>
      <c r="H32" s="187" t="s">
        <v>125</v>
      </c>
    </row>
    <row r="33" spans="1:8" s="254" customFormat="1" ht="15" customHeight="1">
      <c r="A33" s="264" t="s">
        <v>157</v>
      </c>
      <c r="B33" s="187">
        <f>SUM(B23,B26,B27)</f>
        <v>11858900.48</v>
      </c>
      <c r="C33" s="264" t="s">
        <v>158</v>
      </c>
      <c r="D33" s="187">
        <f>SUM(D6:D32)</f>
        <v>11858900.48</v>
      </c>
      <c r="E33" s="264" t="s">
        <v>158</v>
      </c>
      <c r="F33" s="187">
        <f>SUM(F6:F32)</f>
        <v>11858900.48</v>
      </c>
      <c r="G33" s="264" t="s">
        <v>158</v>
      </c>
      <c r="H33" s="187">
        <f>SUM(H6:H16)</f>
        <v>11858900.48</v>
      </c>
    </row>
    <row r="34" ht="15" customHeight="1"/>
    <row r="41" ht="12.75">
      <c r="H41" s="187"/>
    </row>
  </sheetData>
  <sheetProtection/>
  <mergeCells count="3">
    <mergeCell ref="A2:H2"/>
    <mergeCell ref="A4:B4"/>
    <mergeCell ref="C4:H4"/>
  </mergeCells>
  <printOptions horizontalCentered="1"/>
  <pageMargins left="0.45999999999999996" right="0.55" top="0.57" bottom="0.44" header="0.51" footer="0.38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D11" sqref="D11"/>
    </sheetView>
  </sheetViews>
  <sheetFormatPr defaultColWidth="9.140625" defaultRowHeight="12.75"/>
  <cols>
    <col min="1" max="1" width="21.7109375" style="0" customWidth="1"/>
    <col min="2" max="2" width="17.57421875" style="0" customWidth="1"/>
    <col min="3" max="3" width="13.57421875" style="0" customWidth="1"/>
    <col min="4" max="4" width="15.00390625" style="0" customWidth="1"/>
    <col min="5" max="5" width="5.8515625" style="0" customWidth="1"/>
    <col min="6" max="6" width="10.8515625" style="0" customWidth="1"/>
    <col min="7" max="8" width="5.7109375" style="0" customWidth="1"/>
    <col min="9" max="16" width="4.421875" style="0" customWidth="1"/>
    <col min="17" max="17" width="6.140625" style="0" customWidth="1"/>
    <col min="18" max="18" width="6.421875" style="0" customWidth="1"/>
    <col min="19" max="21" width="4.7109375" style="0" customWidth="1"/>
    <col min="22" max="22" width="5.421875" style="0" customWidth="1"/>
  </cols>
  <sheetData>
    <row r="1" ht="12.75">
      <c r="A1" s="134" t="s">
        <v>159</v>
      </c>
    </row>
    <row r="2" ht="30" customHeight="1">
      <c r="A2" s="231" t="s">
        <v>35</v>
      </c>
    </row>
    <row r="3" spans="1:22" ht="15" customHeight="1">
      <c r="A3" s="197"/>
      <c r="T3" s="238" t="s">
        <v>70</v>
      </c>
      <c r="U3" s="238"/>
      <c r="V3" s="238"/>
    </row>
    <row r="4" spans="1:22" ht="26.25" customHeight="1">
      <c r="A4" s="240" t="s">
        <v>160</v>
      </c>
      <c r="B4" s="241"/>
      <c r="C4" s="198" t="s">
        <v>161</v>
      </c>
      <c r="D4" s="198" t="s">
        <v>162</v>
      </c>
      <c r="E4" s="242" t="s">
        <v>163</v>
      </c>
      <c r="F4" s="242"/>
      <c r="G4" s="243"/>
      <c r="H4" s="244" t="s">
        <v>164</v>
      </c>
      <c r="I4" s="244" t="s">
        <v>165</v>
      </c>
      <c r="J4" s="244" t="s">
        <v>166</v>
      </c>
      <c r="K4" s="244" t="s">
        <v>167</v>
      </c>
      <c r="L4" s="244" t="s">
        <v>168</v>
      </c>
      <c r="M4" s="244" t="s">
        <v>169</v>
      </c>
      <c r="N4" s="244" t="s">
        <v>170</v>
      </c>
      <c r="O4" s="244" t="s">
        <v>171</v>
      </c>
      <c r="P4" s="244" t="s">
        <v>172</v>
      </c>
      <c r="Q4" s="252" t="s">
        <v>173</v>
      </c>
      <c r="R4" s="242"/>
      <c r="S4" s="242"/>
      <c r="T4" s="242"/>
      <c r="U4" s="242"/>
      <c r="V4" s="243"/>
    </row>
    <row r="5" spans="1:22" ht="27" customHeight="1">
      <c r="A5" s="245" t="s">
        <v>174</v>
      </c>
      <c r="B5" s="245" t="s">
        <v>175</v>
      </c>
      <c r="C5" s="198"/>
      <c r="D5" s="198"/>
      <c r="E5" s="246" t="s">
        <v>176</v>
      </c>
      <c r="F5" s="244" t="s">
        <v>177</v>
      </c>
      <c r="G5" s="244" t="s">
        <v>178</v>
      </c>
      <c r="H5" s="247" t="s">
        <v>179</v>
      </c>
      <c r="I5" s="247" t="s">
        <v>180</v>
      </c>
      <c r="J5" s="247" t="s">
        <v>181</v>
      </c>
      <c r="K5" s="247" t="s">
        <v>182</v>
      </c>
      <c r="L5" s="247" t="s">
        <v>183</v>
      </c>
      <c r="M5" s="247" t="s">
        <v>184</v>
      </c>
      <c r="N5" s="247" t="s">
        <v>185</v>
      </c>
      <c r="O5" s="247" t="s">
        <v>186</v>
      </c>
      <c r="P5" s="247" t="s">
        <v>187</v>
      </c>
      <c r="Q5" s="244" t="s">
        <v>176</v>
      </c>
      <c r="R5" s="252" t="s">
        <v>188</v>
      </c>
      <c r="S5" s="242"/>
      <c r="T5" s="242"/>
      <c r="U5" s="243"/>
      <c r="V5" s="244" t="s">
        <v>189</v>
      </c>
    </row>
    <row r="6" spans="1:22" ht="39.75" customHeight="1">
      <c r="A6" s="248"/>
      <c r="B6" s="248"/>
      <c r="C6" s="198"/>
      <c r="D6" s="198"/>
      <c r="E6" s="249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4" t="s">
        <v>190</v>
      </c>
      <c r="S6" s="253" t="s">
        <v>191</v>
      </c>
      <c r="T6" s="253" t="s">
        <v>192</v>
      </c>
      <c r="U6" s="253" t="s">
        <v>193</v>
      </c>
      <c r="V6" s="247"/>
    </row>
    <row r="7" spans="1:22" ht="19.5" customHeight="1">
      <c r="A7" s="200" t="s">
        <v>176</v>
      </c>
      <c r="B7" s="56"/>
      <c r="C7" s="187">
        <f>D7</f>
        <v>11858900.480000002</v>
      </c>
      <c r="D7" s="187">
        <f>SUM(D8:D13)</f>
        <v>11858900.480000002</v>
      </c>
      <c r="E7" s="250"/>
      <c r="F7" s="200"/>
      <c r="G7" s="200"/>
      <c r="H7" s="202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</row>
    <row r="8" spans="1:22" ht="26.25" customHeight="1">
      <c r="A8" s="56" t="s">
        <v>194</v>
      </c>
      <c r="B8" s="56" t="s">
        <v>195</v>
      </c>
      <c r="C8" s="187">
        <f aca="true" t="shared" si="0" ref="C8:C13">D8</f>
        <v>3951228.94</v>
      </c>
      <c r="D8" s="187">
        <v>3951228.94</v>
      </c>
      <c r="E8" s="250"/>
      <c r="F8" s="200"/>
      <c r="G8" s="200"/>
      <c r="H8" s="202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</row>
    <row r="9" spans="1:22" ht="26.25" customHeight="1">
      <c r="A9" s="236" t="s">
        <v>196</v>
      </c>
      <c r="B9" s="236" t="s">
        <v>197</v>
      </c>
      <c r="C9" s="187">
        <f t="shared" si="0"/>
        <v>582611.9</v>
      </c>
      <c r="D9" s="187">
        <v>582611.9</v>
      </c>
      <c r="E9" s="25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</row>
    <row r="10" spans="1:22" ht="26.25" customHeight="1">
      <c r="A10" s="236" t="s">
        <v>198</v>
      </c>
      <c r="B10" s="236" t="s">
        <v>199</v>
      </c>
      <c r="C10" s="187">
        <f t="shared" si="0"/>
        <v>5461247.12</v>
      </c>
      <c r="D10" s="187">
        <v>5461247.12</v>
      </c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</row>
    <row r="11" spans="1:22" ht="26.25" customHeight="1">
      <c r="A11" s="236" t="s">
        <v>200</v>
      </c>
      <c r="B11" s="236" t="s">
        <v>199</v>
      </c>
      <c r="C11" s="187">
        <f t="shared" si="0"/>
        <v>614483.82</v>
      </c>
      <c r="D11" s="187">
        <v>614483.82</v>
      </c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</row>
    <row r="12" spans="1:22" ht="26.25" customHeight="1">
      <c r="A12" s="236" t="s">
        <v>201</v>
      </c>
      <c r="B12" s="236" t="s">
        <v>199</v>
      </c>
      <c r="C12" s="187">
        <f t="shared" si="0"/>
        <v>371768.64</v>
      </c>
      <c r="D12" s="187">
        <v>371768.64</v>
      </c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</row>
    <row r="13" spans="1:22" ht="26.25" customHeight="1">
      <c r="A13" s="236" t="s">
        <v>202</v>
      </c>
      <c r="B13" s="236" t="s">
        <v>199</v>
      </c>
      <c r="C13" s="187">
        <f t="shared" si="0"/>
        <v>877560.06</v>
      </c>
      <c r="D13" s="187">
        <v>877560.06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</row>
    <row r="14" spans="1:22" ht="19.5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</row>
    <row r="15" spans="1:22" ht="19.5" customHeight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</row>
    <row r="22" ht="12.75">
      <c r="D22" s="187"/>
    </row>
    <row r="29" ht="12.75">
      <c r="G29" s="187"/>
    </row>
  </sheetData>
  <sheetProtection/>
  <mergeCells count="24">
    <mergeCell ref="A2:V2"/>
    <mergeCell ref="T3:V3"/>
    <mergeCell ref="A4:B4"/>
    <mergeCell ref="E4:G4"/>
    <mergeCell ref="Q4:V4"/>
    <mergeCell ref="R5:U5"/>
    <mergeCell ref="A5:A6"/>
    <mergeCell ref="B5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55" right="0.55" top="0.7900000000000001" bottom="0.59" header="0.51" footer="0.51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C9" sqref="C9"/>
    </sheetView>
  </sheetViews>
  <sheetFormatPr defaultColWidth="9.140625" defaultRowHeight="12.75"/>
  <cols>
    <col min="1" max="1" width="12.28125" style="0" customWidth="1"/>
    <col min="2" max="2" width="13.28125" style="0" customWidth="1"/>
    <col min="3" max="3" width="13.00390625" style="0" customWidth="1"/>
    <col min="4" max="10" width="13.421875" style="0" customWidth="1"/>
  </cols>
  <sheetData>
    <row r="1" ht="12.75">
      <c r="A1" s="134" t="s">
        <v>203</v>
      </c>
    </row>
    <row r="2" spans="1:10" ht="30" customHeight="1">
      <c r="A2" s="231" t="s">
        <v>37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5" customHeight="1">
      <c r="A3" s="197"/>
      <c r="I3" s="238" t="s">
        <v>70</v>
      </c>
      <c r="J3" s="239"/>
    </row>
    <row r="4" spans="1:10" ht="21" customHeight="1">
      <c r="A4" s="232" t="s">
        <v>160</v>
      </c>
      <c r="B4" s="232"/>
      <c r="C4" s="232" t="s">
        <v>161</v>
      </c>
      <c r="D4" s="194" t="s">
        <v>204</v>
      </c>
      <c r="E4" s="194" t="s">
        <v>205</v>
      </c>
      <c r="F4" s="194" t="s">
        <v>206</v>
      </c>
      <c r="G4" s="194" t="s">
        <v>207</v>
      </c>
      <c r="H4" s="194" t="s">
        <v>208</v>
      </c>
      <c r="I4" s="194" t="s">
        <v>209</v>
      </c>
      <c r="J4" s="194" t="s">
        <v>210</v>
      </c>
    </row>
    <row r="5" spans="1:10" s="42" customFormat="1" ht="39.75" customHeight="1">
      <c r="A5" s="232" t="s">
        <v>174</v>
      </c>
      <c r="B5" s="198" t="s">
        <v>211</v>
      </c>
      <c r="C5" s="232"/>
      <c r="D5" s="233" t="s">
        <v>176</v>
      </c>
      <c r="E5" s="233" t="s">
        <v>176</v>
      </c>
      <c r="F5" s="233"/>
      <c r="G5" s="233"/>
      <c r="H5" s="233"/>
      <c r="I5" s="233"/>
      <c r="J5" s="233"/>
    </row>
    <row r="6" spans="1:10" ht="23.25" customHeight="1">
      <c r="A6" s="200" t="s">
        <v>176</v>
      </c>
      <c r="B6" s="234"/>
      <c r="C6" s="187">
        <f>D6+E6</f>
        <v>11858900.48</v>
      </c>
      <c r="D6" s="187">
        <f>SUM(D7:D12)</f>
        <v>8194500.48</v>
      </c>
      <c r="E6" s="187">
        <v>3664400</v>
      </c>
      <c r="F6" s="235"/>
      <c r="G6" s="235"/>
      <c r="H6" s="235"/>
      <c r="I6" s="235"/>
      <c r="J6" s="235"/>
    </row>
    <row r="7" spans="1:10" ht="23.25" customHeight="1">
      <c r="A7" s="56" t="s">
        <v>194</v>
      </c>
      <c r="B7" s="56" t="s">
        <v>195</v>
      </c>
      <c r="C7" s="187">
        <f aca="true" t="shared" si="0" ref="C7:C12">D7+E7</f>
        <v>3951228.94</v>
      </c>
      <c r="D7" s="187">
        <v>3548228.94</v>
      </c>
      <c r="E7" s="187">
        <v>403000</v>
      </c>
      <c r="F7" s="235"/>
      <c r="G7" s="235"/>
      <c r="H7" s="235"/>
      <c r="I7" s="235"/>
      <c r="J7" s="235"/>
    </row>
    <row r="8" spans="1:10" ht="23.25" customHeight="1">
      <c r="A8" s="236" t="s">
        <v>196</v>
      </c>
      <c r="B8" s="236" t="s">
        <v>197</v>
      </c>
      <c r="C8" s="187">
        <f t="shared" si="0"/>
        <v>582611.9</v>
      </c>
      <c r="D8" s="187">
        <v>582611.9</v>
      </c>
      <c r="E8" s="187"/>
      <c r="F8" s="237"/>
      <c r="G8" s="237"/>
      <c r="H8" s="237"/>
      <c r="I8" s="237"/>
      <c r="J8" s="237"/>
    </row>
    <row r="9" spans="1:10" ht="23.25" customHeight="1">
      <c r="A9" s="236" t="s">
        <v>198</v>
      </c>
      <c r="B9" s="236" t="s">
        <v>199</v>
      </c>
      <c r="C9" s="187">
        <f t="shared" si="0"/>
        <v>5461247.12</v>
      </c>
      <c r="D9" s="187">
        <v>2199847.12</v>
      </c>
      <c r="E9" s="187">
        <v>3261400</v>
      </c>
      <c r="F9" s="237"/>
      <c r="G9" s="237"/>
      <c r="H9" s="237"/>
      <c r="I9" s="237"/>
      <c r="J9" s="237"/>
    </row>
    <row r="10" spans="1:10" ht="23.25" customHeight="1">
      <c r="A10" s="236" t="s">
        <v>200</v>
      </c>
      <c r="B10" s="236" t="s">
        <v>199</v>
      </c>
      <c r="C10" s="187">
        <f t="shared" si="0"/>
        <v>614483.82</v>
      </c>
      <c r="D10" s="187">
        <v>614483.82</v>
      </c>
      <c r="E10" s="187"/>
      <c r="F10" s="237"/>
      <c r="G10" s="237"/>
      <c r="H10" s="237"/>
      <c r="I10" s="237"/>
      <c r="J10" s="237"/>
    </row>
    <row r="11" spans="1:10" ht="23.25" customHeight="1">
      <c r="A11" s="236" t="s">
        <v>201</v>
      </c>
      <c r="B11" s="236" t="s">
        <v>199</v>
      </c>
      <c r="C11" s="187">
        <f t="shared" si="0"/>
        <v>371768.64</v>
      </c>
      <c r="D11" s="187">
        <v>371768.64</v>
      </c>
      <c r="E11" s="187"/>
      <c r="F11" s="237"/>
      <c r="G11" s="237"/>
      <c r="H11" s="237"/>
      <c r="I11" s="237"/>
      <c r="J11" s="237"/>
    </row>
    <row r="12" spans="1:10" ht="23.25" customHeight="1">
      <c r="A12" s="236" t="s">
        <v>202</v>
      </c>
      <c r="B12" s="236" t="s">
        <v>199</v>
      </c>
      <c r="C12" s="187">
        <f t="shared" si="0"/>
        <v>877560.06</v>
      </c>
      <c r="D12" s="187">
        <v>877560.06</v>
      </c>
      <c r="E12" s="187"/>
      <c r="F12" s="221"/>
      <c r="G12" s="221"/>
      <c r="H12" s="221"/>
      <c r="I12" s="221"/>
      <c r="J12" s="221"/>
    </row>
    <row r="13" spans="1:10" ht="23.25" customHeight="1">
      <c r="A13" s="221"/>
      <c r="B13" s="221"/>
      <c r="C13" s="221"/>
      <c r="D13" s="221"/>
      <c r="E13" s="221"/>
      <c r="F13" s="221"/>
      <c r="G13" s="221"/>
      <c r="H13" s="221"/>
      <c r="I13" s="221"/>
      <c r="J13" s="221"/>
    </row>
  </sheetData>
  <sheetProtection/>
  <mergeCells count="11">
    <mergeCell ref="A2:J2"/>
    <mergeCell ref="I3:J3"/>
    <mergeCell ref="A4:B4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1" right="0.37" top="0.7900000000000001" bottom="0.59" header="0.51" footer="0.51"/>
  <pageSetup fitToHeight="0" fitToWidth="0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19"/>
  <sheetViews>
    <sheetView zoomScale="115" zoomScaleNormal="115" workbookViewId="0" topLeftCell="A1">
      <selection activeCell="E30" sqref="E30"/>
    </sheetView>
  </sheetViews>
  <sheetFormatPr defaultColWidth="9.140625" defaultRowHeight="12.75"/>
  <cols>
    <col min="1" max="1" width="17.421875" style="0" customWidth="1"/>
    <col min="2" max="2" width="15.421875" style="0" customWidth="1"/>
    <col min="3" max="4" width="10.7109375" style="0" customWidth="1"/>
    <col min="5" max="5" width="9.00390625" style="0" customWidth="1"/>
    <col min="6" max="6" width="11.28125" style="0" customWidth="1"/>
    <col min="7" max="7" width="9.8515625" style="0" customWidth="1"/>
    <col min="8" max="8" width="6.421875" style="0" customWidth="1"/>
    <col min="9" max="9" width="8.140625" style="0" customWidth="1"/>
    <col min="10" max="10" width="6.421875" style="0" customWidth="1"/>
    <col min="11" max="12" width="4.421875" style="0" customWidth="1"/>
    <col min="13" max="13" width="6.421875" style="0" customWidth="1"/>
    <col min="14" max="15" width="8.140625" style="0" customWidth="1"/>
    <col min="16" max="17" width="6.421875" style="0" customWidth="1"/>
    <col min="18" max="18" width="5.8515625" style="0" customWidth="1"/>
    <col min="19" max="19" width="6.140625" style="0" customWidth="1"/>
    <col min="20" max="20" width="4.57421875" style="0" customWidth="1"/>
    <col min="21" max="21" width="6.140625" style="0" customWidth="1"/>
    <col min="22" max="23" width="4.57421875" style="0" customWidth="1"/>
    <col min="24" max="24" width="8.140625" style="0" customWidth="1"/>
    <col min="25" max="26" width="4.8515625" style="0" customWidth="1"/>
    <col min="27" max="41" width="6.140625" style="0" customWidth="1"/>
    <col min="42" max="42" width="3.28125" style="0" customWidth="1"/>
    <col min="43" max="44" width="6.140625" style="0" customWidth="1"/>
    <col min="45" max="45" width="5.8515625" style="0" customWidth="1"/>
    <col min="46" max="46" width="3.28125" style="0" customWidth="1"/>
    <col min="47" max="48" width="6.421875" style="0" customWidth="1"/>
    <col min="49" max="49" width="10.140625" style="0" customWidth="1"/>
    <col min="50" max="50" width="6.00390625" style="0" customWidth="1"/>
    <col min="51" max="51" width="3.00390625" style="0" customWidth="1"/>
    <col min="52" max="52" width="6.00390625" style="0" customWidth="1"/>
    <col min="53" max="53" width="3.7109375" style="0" customWidth="1"/>
    <col min="54" max="54" width="9.421875" style="0" customWidth="1"/>
    <col min="55" max="55" width="4.8515625" style="0" customWidth="1"/>
    <col min="56" max="58" width="5.140625" style="0" customWidth="1"/>
    <col min="59" max="59" width="6.8515625" style="0" customWidth="1"/>
    <col min="60" max="67" width="9.00390625" style="0" bestFit="1" customWidth="1"/>
    <col min="68" max="68" width="10.8515625" style="0" customWidth="1"/>
    <col min="69" max="74" width="8.8515625" style="0" customWidth="1"/>
    <col min="75" max="75" width="8.421875" style="0" customWidth="1"/>
    <col min="77" max="77" width="8.421875" style="0" customWidth="1"/>
    <col min="78" max="78" width="9.57421875" style="0" customWidth="1"/>
    <col min="79" max="81" width="8.421875" style="0" customWidth="1"/>
    <col min="82" max="83" width="10.00390625" style="0" customWidth="1"/>
    <col min="84" max="85" width="10.140625" style="0" customWidth="1"/>
    <col min="86" max="86" width="8.421875" style="0" customWidth="1"/>
    <col min="88" max="88" width="9.00390625" style="0" customWidth="1"/>
    <col min="90" max="90" width="10.8515625" style="0" customWidth="1"/>
    <col min="91" max="92" width="8.140625" style="0" customWidth="1"/>
    <col min="93" max="93" width="9.00390625" style="0" bestFit="1" customWidth="1"/>
    <col min="94" max="94" width="8.28125" style="0" customWidth="1"/>
    <col min="95" max="95" width="9.00390625" style="0" bestFit="1" customWidth="1"/>
    <col min="96" max="97" width="8.140625" style="0" customWidth="1"/>
    <col min="98" max="98" width="8.28125" style="0" customWidth="1"/>
    <col min="99" max="99" width="9.00390625" style="0" bestFit="1" customWidth="1"/>
    <col min="100" max="100" width="8.57421875" style="0" customWidth="1"/>
    <col min="101" max="102" width="9.00390625" style="0" bestFit="1" customWidth="1"/>
    <col min="103" max="103" width="10.28125" style="0" customWidth="1"/>
    <col min="104" max="104" width="11.140625" style="0" customWidth="1"/>
    <col min="105" max="105" width="8.8515625" style="0" customWidth="1"/>
    <col min="106" max="107" width="8.421875" style="0" customWidth="1"/>
    <col min="108" max="109" width="8.8515625" style="0" customWidth="1"/>
    <col min="110" max="110" width="11.421875" style="0" customWidth="1"/>
    <col min="111" max="113" width="8.8515625" style="0" customWidth="1"/>
    <col min="114" max="114" width="9.57421875" style="0" customWidth="1"/>
    <col min="115" max="117" width="8.8515625" style="0" customWidth="1"/>
    <col min="118" max="119" width="9.8515625" style="0" customWidth="1"/>
  </cols>
  <sheetData>
    <row r="1" ht="12.75">
      <c r="A1" s="134" t="s">
        <v>212</v>
      </c>
    </row>
    <row r="3" spans="1:59" ht="20.2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</row>
    <row r="4" spans="1:59" ht="12.75">
      <c r="A4" s="179"/>
      <c r="B4" s="179"/>
      <c r="C4" s="206"/>
      <c r="D4" s="207"/>
      <c r="E4" s="208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179"/>
      <c r="U4" s="179"/>
      <c r="V4" s="179"/>
      <c r="W4" s="225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207"/>
      <c r="AJ4" s="207"/>
      <c r="AK4" s="207"/>
      <c r="AL4" s="207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229"/>
      <c r="BC4" s="179"/>
      <c r="BD4" s="179"/>
      <c r="BE4" s="179"/>
      <c r="BF4" s="229" t="s">
        <v>70</v>
      </c>
      <c r="BG4" s="229"/>
    </row>
    <row r="5" spans="1:59" ht="22.5" customHeight="1">
      <c r="A5" s="181" t="s">
        <v>160</v>
      </c>
      <c r="B5" s="181"/>
      <c r="C5" s="196" t="s">
        <v>176</v>
      </c>
      <c r="D5" s="196" t="s">
        <v>213</v>
      </c>
      <c r="E5" s="196"/>
      <c r="F5" s="196"/>
      <c r="G5" s="196"/>
      <c r="H5" s="196"/>
      <c r="I5" s="213" t="s">
        <v>214</v>
      </c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 t="s">
        <v>215</v>
      </c>
      <c r="U5" s="182"/>
      <c r="V5" s="182"/>
      <c r="W5" s="182"/>
      <c r="X5" s="182"/>
      <c r="Y5" s="182"/>
      <c r="Z5" s="182"/>
      <c r="AA5" s="182"/>
      <c r="AB5" s="158" t="s">
        <v>216</v>
      </c>
      <c r="AC5" s="159"/>
      <c r="AD5" s="159"/>
      <c r="AE5" s="159"/>
      <c r="AF5" s="159"/>
      <c r="AG5" s="159"/>
      <c r="AH5" s="160"/>
      <c r="AI5" s="160" t="s">
        <v>217</v>
      </c>
      <c r="AJ5" s="160"/>
      <c r="AK5" s="158"/>
      <c r="AL5" s="226"/>
      <c r="AM5" s="196" t="s">
        <v>218</v>
      </c>
      <c r="AN5" s="196"/>
      <c r="AO5" s="196"/>
      <c r="AP5" s="223" t="s">
        <v>219</v>
      </c>
      <c r="AQ5" s="223"/>
      <c r="AR5" s="223"/>
      <c r="AS5" s="223"/>
      <c r="AT5" s="196" t="s">
        <v>220</v>
      </c>
      <c r="AU5" s="196"/>
      <c r="AV5" s="196"/>
      <c r="AW5" s="230" t="s">
        <v>221</v>
      </c>
      <c r="AX5" s="159"/>
      <c r="AY5" s="159"/>
      <c r="AZ5" s="159"/>
      <c r="BA5" s="159"/>
      <c r="BB5" s="160"/>
      <c r="BC5" s="144" t="s">
        <v>222</v>
      </c>
      <c r="BD5" s="144" t="s">
        <v>223</v>
      </c>
      <c r="BE5" s="144" t="s">
        <v>224</v>
      </c>
      <c r="BF5" s="144" t="s">
        <v>225</v>
      </c>
      <c r="BG5" s="144" t="s">
        <v>226</v>
      </c>
    </row>
    <row r="6" spans="1:59" ht="21" customHeight="1">
      <c r="A6" s="194" t="s">
        <v>227</v>
      </c>
      <c r="B6" s="194" t="s">
        <v>211</v>
      </c>
      <c r="C6" s="196"/>
      <c r="D6" s="196" t="s">
        <v>228</v>
      </c>
      <c r="E6" s="196" t="s">
        <v>229</v>
      </c>
      <c r="F6" s="196" t="s">
        <v>230</v>
      </c>
      <c r="G6" s="196" t="s">
        <v>231</v>
      </c>
      <c r="H6" s="196" t="s">
        <v>232</v>
      </c>
      <c r="I6" s="214" t="s">
        <v>228</v>
      </c>
      <c r="J6" s="144" t="s">
        <v>233</v>
      </c>
      <c r="K6" s="144" t="s">
        <v>234</v>
      </c>
      <c r="L6" s="144" t="s">
        <v>235</v>
      </c>
      <c r="M6" s="144" t="s">
        <v>236</v>
      </c>
      <c r="N6" s="144" t="s">
        <v>237</v>
      </c>
      <c r="O6" s="144" t="s">
        <v>238</v>
      </c>
      <c r="P6" s="144" t="s">
        <v>239</v>
      </c>
      <c r="Q6" s="144" t="s">
        <v>240</v>
      </c>
      <c r="R6" s="144" t="s">
        <v>241</v>
      </c>
      <c r="S6" s="144" t="s">
        <v>242</v>
      </c>
      <c r="T6" s="144" t="s">
        <v>228</v>
      </c>
      <c r="U6" s="144" t="s">
        <v>243</v>
      </c>
      <c r="V6" s="144" t="s">
        <v>244</v>
      </c>
      <c r="W6" s="144" t="s">
        <v>245</v>
      </c>
      <c r="X6" s="144" t="s">
        <v>246</v>
      </c>
      <c r="Y6" s="144" t="s">
        <v>247</v>
      </c>
      <c r="Z6" s="144" t="s">
        <v>248</v>
      </c>
      <c r="AA6" s="144" t="s">
        <v>249</v>
      </c>
      <c r="AB6" s="144" t="s">
        <v>228</v>
      </c>
      <c r="AC6" s="144" t="s">
        <v>250</v>
      </c>
      <c r="AD6" s="144" t="s">
        <v>244</v>
      </c>
      <c r="AE6" s="144" t="s">
        <v>245</v>
      </c>
      <c r="AF6" s="144" t="s">
        <v>247</v>
      </c>
      <c r="AG6" s="144" t="s">
        <v>248</v>
      </c>
      <c r="AH6" s="144" t="s">
        <v>249</v>
      </c>
      <c r="AI6" s="144" t="s">
        <v>228</v>
      </c>
      <c r="AJ6" s="144" t="s">
        <v>251</v>
      </c>
      <c r="AK6" s="144" t="s">
        <v>252</v>
      </c>
      <c r="AL6" s="217" t="s">
        <v>253</v>
      </c>
      <c r="AM6" s="196" t="s">
        <v>228</v>
      </c>
      <c r="AN6" s="196" t="s">
        <v>254</v>
      </c>
      <c r="AO6" s="196" t="s">
        <v>255</v>
      </c>
      <c r="AP6" s="223" t="s">
        <v>228</v>
      </c>
      <c r="AQ6" s="196" t="s">
        <v>256</v>
      </c>
      <c r="AR6" s="196" t="s">
        <v>257</v>
      </c>
      <c r="AS6" s="196" t="s">
        <v>258</v>
      </c>
      <c r="AT6" s="196" t="s">
        <v>228</v>
      </c>
      <c r="AU6" s="196" t="s">
        <v>259</v>
      </c>
      <c r="AV6" s="196" t="s">
        <v>260</v>
      </c>
      <c r="AW6" s="214" t="s">
        <v>228</v>
      </c>
      <c r="AX6" s="144" t="s">
        <v>261</v>
      </c>
      <c r="AY6" s="144" t="s">
        <v>262</v>
      </c>
      <c r="AZ6" s="144" t="s">
        <v>263</v>
      </c>
      <c r="BA6" s="144" t="s">
        <v>264</v>
      </c>
      <c r="BB6" s="144" t="s">
        <v>265</v>
      </c>
      <c r="BC6" s="184"/>
      <c r="BD6" s="184"/>
      <c r="BE6" s="184"/>
      <c r="BF6" s="184"/>
      <c r="BG6" s="184"/>
    </row>
    <row r="7" spans="1:59" ht="27.75" customHeight="1">
      <c r="A7" s="194"/>
      <c r="B7" s="194"/>
      <c r="C7" s="196"/>
      <c r="D7" s="196"/>
      <c r="E7" s="196"/>
      <c r="F7" s="196"/>
      <c r="G7" s="196"/>
      <c r="H7" s="196"/>
      <c r="I7" s="215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218"/>
      <c r="AM7" s="196"/>
      <c r="AN7" s="196"/>
      <c r="AO7" s="196"/>
      <c r="AP7" s="223"/>
      <c r="AQ7" s="196"/>
      <c r="AR7" s="196"/>
      <c r="AS7" s="196"/>
      <c r="AT7" s="196"/>
      <c r="AU7" s="196"/>
      <c r="AV7" s="196"/>
      <c r="AW7" s="215"/>
      <c r="AX7" s="150"/>
      <c r="AY7" s="150"/>
      <c r="AZ7" s="150"/>
      <c r="BA7" s="150"/>
      <c r="BB7" s="150"/>
      <c r="BC7" s="150"/>
      <c r="BD7" s="150"/>
      <c r="BE7" s="150"/>
      <c r="BF7" s="150"/>
      <c r="BG7" s="150"/>
    </row>
    <row r="8" spans="1:59" ht="15.75" customHeight="1">
      <c r="A8" s="209" t="s">
        <v>176</v>
      </c>
      <c r="B8" s="210"/>
      <c r="C8" s="187">
        <f aca="true" t="shared" si="0" ref="C8:I8">SUM(C9:C14)</f>
        <v>11858900.480000002</v>
      </c>
      <c r="D8" s="187">
        <f t="shared" si="0"/>
        <v>6603006.72</v>
      </c>
      <c r="E8" s="187">
        <f t="shared" si="0"/>
        <v>4863615</v>
      </c>
      <c r="F8" s="187">
        <f t="shared" si="0"/>
        <v>1179947.88</v>
      </c>
      <c r="G8" s="187">
        <f t="shared" si="0"/>
        <v>513843.84</v>
      </c>
      <c r="H8" s="187">
        <f t="shared" si="0"/>
        <v>45600</v>
      </c>
      <c r="I8" s="187">
        <f t="shared" si="0"/>
        <v>1532700</v>
      </c>
      <c r="J8" s="187">
        <v>627440</v>
      </c>
      <c r="K8" s="187"/>
      <c r="L8" s="187">
        <f>SUM(L9:L14)</f>
        <v>8000</v>
      </c>
      <c r="M8" s="187"/>
      <c r="N8" s="187">
        <f>SUM(N9:N14)</f>
        <v>252000</v>
      </c>
      <c r="O8" s="187">
        <f>SUM(O9:O14)</f>
        <v>67000</v>
      </c>
      <c r="P8" s="187"/>
      <c r="Q8" s="187">
        <f>SUM(Q9:Q14)</f>
        <v>47000</v>
      </c>
      <c r="R8" s="187">
        <f>SUM(R9:R14)</f>
        <v>79000</v>
      </c>
      <c r="S8" s="187">
        <v>307260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68"/>
      <c r="AE8" s="168"/>
      <c r="AF8" s="168"/>
      <c r="AG8" s="168"/>
      <c r="AH8" s="168"/>
      <c r="AI8" s="168"/>
      <c r="AJ8" s="168"/>
      <c r="AK8" s="168"/>
      <c r="AL8" s="168"/>
      <c r="AM8" s="227"/>
      <c r="AN8" s="228"/>
      <c r="AO8" s="228"/>
      <c r="AP8" s="228"/>
      <c r="AQ8" s="228"/>
      <c r="AR8" s="228"/>
      <c r="AS8" s="228"/>
      <c r="AT8" s="228"/>
      <c r="AU8" s="228"/>
      <c r="AV8" s="228"/>
      <c r="AW8" s="187">
        <f>SUM(AW9:AW14)</f>
        <v>58793.76000000001</v>
      </c>
      <c r="AX8" s="187"/>
      <c r="AY8" s="187"/>
      <c r="AZ8" s="187"/>
      <c r="BA8" s="187"/>
      <c r="BB8" s="187">
        <f>SUM(BB9:BB14)</f>
        <v>58793.76000000001</v>
      </c>
      <c r="BC8" s="187"/>
      <c r="BD8" s="187"/>
      <c r="BE8" s="187"/>
      <c r="BF8" s="187"/>
      <c r="BG8" s="187">
        <v>3664400</v>
      </c>
    </row>
    <row r="9" spans="1:59" ht="26.25" customHeight="1">
      <c r="A9" s="211" t="s">
        <v>194</v>
      </c>
      <c r="B9" s="212" t="s">
        <v>195</v>
      </c>
      <c r="C9" s="187">
        <f aca="true" t="shared" si="1" ref="C9:C14">D9+I9+T9+AB9+AI9+AM9+AP9+AT9+AW9+BC9+BD9+BE9+BF9+BG9</f>
        <v>3951228.94</v>
      </c>
      <c r="D9" s="187">
        <f aca="true" t="shared" si="2" ref="D9:D14">SUM(E9:H9)</f>
        <v>2218690.92</v>
      </c>
      <c r="E9" s="187">
        <v>1634084</v>
      </c>
      <c r="F9" s="187">
        <v>397266.28</v>
      </c>
      <c r="G9" s="187">
        <v>172340.64</v>
      </c>
      <c r="H9" s="187">
        <v>15000</v>
      </c>
      <c r="I9" s="187">
        <f>SUM(J9:S9)</f>
        <v>1297500</v>
      </c>
      <c r="J9" s="187">
        <v>567400</v>
      </c>
      <c r="K9" s="187"/>
      <c r="L9" s="187">
        <v>8000</v>
      </c>
      <c r="M9" s="187"/>
      <c r="N9" s="187">
        <v>252000</v>
      </c>
      <c r="O9" s="187">
        <v>67000</v>
      </c>
      <c r="P9" s="187"/>
      <c r="Q9" s="187">
        <v>47000</v>
      </c>
      <c r="R9" s="187">
        <v>67000</v>
      </c>
      <c r="S9" s="187">
        <v>289100</v>
      </c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>
        <f>SUM(AX9:BB9)</f>
        <v>32038.02</v>
      </c>
      <c r="AX9" s="187"/>
      <c r="AY9" s="187"/>
      <c r="AZ9" s="187"/>
      <c r="BA9" s="187"/>
      <c r="BB9" s="187">
        <v>32038.02</v>
      </c>
      <c r="BC9" s="187"/>
      <c r="BD9" s="187"/>
      <c r="BE9" s="187"/>
      <c r="BF9" s="187"/>
      <c r="BG9" s="187">
        <v>403000</v>
      </c>
    </row>
    <row r="10" spans="1:59" ht="26.25" customHeight="1">
      <c r="A10" s="211" t="s">
        <v>196</v>
      </c>
      <c r="B10" s="211" t="s">
        <v>197</v>
      </c>
      <c r="C10" s="187">
        <f t="shared" si="1"/>
        <v>582611.9</v>
      </c>
      <c r="D10" s="187">
        <f t="shared" si="2"/>
        <v>504381.12</v>
      </c>
      <c r="E10" s="187">
        <v>360033</v>
      </c>
      <c r="F10" s="187">
        <v>87478.68</v>
      </c>
      <c r="G10" s="187">
        <v>38269.44</v>
      </c>
      <c r="H10" s="187">
        <v>18600</v>
      </c>
      <c r="I10" s="187">
        <f>SUM(J10:S10)</f>
        <v>76400</v>
      </c>
      <c r="J10" s="187">
        <v>46240</v>
      </c>
      <c r="K10" s="187"/>
      <c r="L10" s="187"/>
      <c r="M10" s="187"/>
      <c r="N10" s="187"/>
      <c r="O10" s="187"/>
      <c r="P10" s="187"/>
      <c r="Q10" s="187"/>
      <c r="R10" s="187">
        <v>12000</v>
      </c>
      <c r="S10" s="187">
        <v>18160</v>
      </c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>
        <f>SUM(AX10:BB10)</f>
        <v>1830.78</v>
      </c>
      <c r="AX10" s="187"/>
      <c r="AY10" s="187"/>
      <c r="AZ10" s="187"/>
      <c r="BA10" s="187"/>
      <c r="BB10" s="187">
        <v>1830.78</v>
      </c>
      <c r="BC10" s="187"/>
      <c r="BD10" s="187"/>
      <c r="BE10" s="187"/>
      <c r="BF10" s="187"/>
      <c r="BG10" s="187"/>
    </row>
    <row r="11" spans="1:59" ht="26.25" customHeight="1">
      <c r="A11" s="211" t="s">
        <v>198</v>
      </c>
      <c r="B11" s="211" t="s">
        <v>199</v>
      </c>
      <c r="C11" s="187">
        <f t="shared" si="1"/>
        <v>5461247.12</v>
      </c>
      <c r="D11" s="187">
        <f t="shared" si="2"/>
        <v>2027785.0799999998</v>
      </c>
      <c r="E11" s="187">
        <v>1495105</v>
      </c>
      <c r="F11" s="187">
        <v>362655.92</v>
      </c>
      <c r="G11" s="187">
        <v>158024.16</v>
      </c>
      <c r="H11" s="187">
        <v>12000</v>
      </c>
      <c r="I11" s="187">
        <f>SUM(J11:S11)</f>
        <v>158800</v>
      </c>
      <c r="J11" s="187">
        <v>13800</v>
      </c>
      <c r="K11" s="187"/>
      <c r="L11" s="187"/>
      <c r="M11" s="187"/>
      <c r="N11" s="187"/>
      <c r="O11" s="187"/>
      <c r="P11" s="187"/>
      <c r="Q11" s="187"/>
      <c r="R11" s="187"/>
      <c r="S11" s="187">
        <v>145000</v>
      </c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>
        <f>SUM(AX11:BB11)</f>
        <v>13262.04</v>
      </c>
      <c r="AX11" s="187"/>
      <c r="AY11" s="187"/>
      <c r="AZ11" s="187"/>
      <c r="BA11" s="187"/>
      <c r="BB11" s="187">
        <v>13262.04</v>
      </c>
      <c r="BC11" s="187"/>
      <c r="BD11" s="187"/>
      <c r="BE11" s="187"/>
      <c r="BF11" s="187"/>
      <c r="BG11" s="187">
        <v>3261400</v>
      </c>
    </row>
    <row r="12" spans="1:59" ht="26.25" customHeight="1">
      <c r="A12" s="211" t="s">
        <v>200</v>
      </c>
      <c r="B12" s="211" t="s">
        <v>199</v>
      </c>
      <c r="C12" s="187">
        <f t="shared" si="1"/>
        <v>614483.82</v>
      </c>
      <c r="D12" s="187">
        <f t="shared" si="2"/>
        <v>604474.2</v>
      </c>
      <c r="E12" s="187">
        <v>448526</v>
      </c>
      <c r="F12" s="187">
        <v>108680.2</v>
      </c>
      <c r="G12" s="187">
        <v>47268</v>
      </c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>
        <f>SUM(AX12:BB12)</f>
        <v>10009.62</v>
      </c>
      <c r="AX12" s="187"/>
      <c r="AY12" s="187"/>
      <c r="AZ12" s="187"/>
      <c r="BA12" s="187"/>
      <c r="BB12" s="187">
        <v>10009.62</v>
      </c>
      <c r="BC12" s="187"/>
      <c r="BD12" s="187"/>
      <c r="BE12" s="187"/>
      <c r="BF12" s="187"/>
      <c r="BG12" s="187"/>
    </row>
    <row r="13" spans="1:59" ht="26.25" customHeight="1">
      <c r="A13" s="211" t="s">
        <v>201</v>
      </c>
      <c r="B13" s="211" t="s">
        <v>199</v>
      </c>
      <c r="C13" s="187">
        <f t="shared" si="1"/>
        <v>371768.64</v>
      </c>
      <c r="D13" s="187">
        <f t="shared" si="2"/>
        <v>371768.64</v>
      </c>
      <c r="E13" s="187">
        <v>276028</v>
      </c>
      <c r="F13" s="187">
        <v>66491.36</v>
      </c>
      <c r="G13" s="187">
        <v>29249.28</v>
      </c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</row>
    <row r="14" spans="1:59" ht="26.25" customHeight="1">
      <c r="A14" s="211" t="s">
        <v>202</v>
      </c>
      <c r="B14" s="211" t="s">
        <v>199</v>
      </c>
      <c r="C14" s="187">
        <f t="shared" si="1"/>
        <v>877560.06</v>
      </c>
      <c r="D14" s="187">
        <f t="shared" si="2"/>
        <v>875906.76</v>
      </c>
      <c r="E14" s="187">
        <v>649839</v>
      </c>
      <c r="F14" s="187">
        <v>157375.44</v>
      </c>
      <c r="G14" s="187">
        <v>68692.32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>
        <f>SUM(AX14:BB14)</f>
        <v>1653.3</v>
      </c>
      <c r="AX14" s="187"/>
      <c r="AY14" s="187"/>
      <c r="AZ14" s="187"/>
      <c r="BA14" s="187"/>
      <c r="BB14" s="187">
        <v>1653.3</v>
      </c>
      <c r="BC14" s="187"/>
      <c r="BD14" s="187"/>
      <c r="BE14" s="187"/>
      <c r="BF14" s="187"/>
      <c r="BG14" s="187"/>
    </row>
    <row r="15" spans="1:59" ht="15.7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</row>
    <row r="16" spans="1:59" ht="15.7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</row>
    <row r="17" spans="1:59" ht="15.7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</row>
    <row r="18" spans="1:59" ht="15.7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</row>
    <row r="19" spans="1:59" ht="15.7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</row>
  </sheetData>
  <sheetProtection/>
  <mergeCells count="70">
    <mergeCell ref="A3:BB3"/>
    <mergeCell ref="BC3:BG3"/>
    <mergeCell ref="BF4:BG4"/>
    <mergeCell ref="A5:B5"/>
    <mergeCell ref="D5:H5"/>
    <mergeCell ref="AB5:AH5"/>
    <mergeCell ref="AI5:AL5"/>
    <mergeCell ref="AM5:AO5"/>
    <mergeCell ref="AP5:AS5"/>
    <mergeCell ref="AT5:AV5"/>
    <mergeCell ref="AW5:BB5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5:BC7"/>
    <mergeCell ref="BD5:BD7"/>
    <mergeCell ref="BE5:BE7"/>
    <mergeCell ref="BF5:BF7"/>
    <mergeCell ref="BG5:BG7"/>
  </mergeCells>
  <printOptions horizontalCentered="1"/>
  <pageMargins left="0.55" right="0.55" top="0.63" bottom="0.59" header="0.9" footer="0.51"/>
  <pageSetup fitToHeight="0" fitToWidth="0" horizontalDpi="300" verticalDpi="300" orientation="landscape" pageOrder="overThenDown" paperSize="9" scale="80"/>
  <headerFooter alignWithMargins="0">
    <oddHeader>&amp;C&amp;"+"&amp;20&amp;B一般公共预算支出明细表（政府预算经济分类）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A1">
      <pane xSplit="2" topLeftCell="C1" activePane="topRight" state="frozen"/>
      <selection pane="topRight" activeCell="D8" sqref="D8"/>
    </sheetView>
  </sheetViews>
  <sheetFormatPr defaultColWidth="9.140625" defaultRowHeight="12.75"/>
  <cols>
    <col min="1" max="1" width="20.00390625" style="0" customWidth="1"/>
    <col min="2" max="2" width="16.7109375" style="0" customWidth="1"/>
    <col min="3" max="3" width="14.421875" style="0" customWidth="1"/>
    <col min="4" max="4" width="14.140625" style="0" customWidth="1"/>
    <col min="5" max="7" width="13.28125" style="0" customWidth="1"/>
    <col min="8" max="8" width="6.8515625" style="0" customWidth="1"/>
    <col min="9" max="9" width="11.28125" style="0" customWidth="1"/>
    <col min="10" max="10" width="10.8515625" style="0" customWidth="1"/>
    <col min="11" max="11" width="6.00390625" style="0" customWidth="1"/>
    <col min="12" max="12" width="11.7109375" style="0" customWidth="1"/>
    <col min="13" max="13" width="7.00390625" style="0" customWidth="1"/>
    <col min="14" max="14" width="11.28125" style="0" customWidth="1"/>
    <col min="15" max="15" width="7.8515625" style="0" customWidth="1"/>
    <col min="16" max="16" width="12.57421875" style="0" customWidth="1"/>
    <col min="17" max="17" width="11.140625" style="0" customWidth="1"/>
    <col min="18" max="18" width="7.28125" style="0" customWidth="1"/>
    <col min="19" max="20" width="5.421875" style="0" customWidth="1"/>
    <col min="21" max="21" width="6.00390625" style="0" customWidth="1"/>
    <col min="22" max="22" width="9.28125" style="0" customWidth="1"/>
    <col min="23" max="23" width="7.7109375" style="0" customWidth="1"/>
    <col min="24" max="24" width="6.7109375" style="0" customWidth="1"/>
    <col min="25" max="26" width="7.140625" style="0" customWidth="1"/>
    <col min="27" max="27" width="7.28125" style="0" customWidth="1"/>
    <col min="28" max="28" width="12.421875" style="0" customWidth="1"/>
    <col min="29" max="30" width="4.7109375" style="0" customWidth="1"/>
    <col min="31" max="31" width="5.57421875" style="0" customWidth="1"/>
    <col min="32" max="32" width="6.140625" style="0" customWidth="1"/>
    <col min="33" max="33" width="10.28125" style="0" customWidth="1"/>
    <col min="34" max="34" width="8.421875" style="0" customWidth="1"/>
    <col min="35" max="35" width="5.00390625" style="0" customWidth="1"/>
    <col min="36" max="38" width="7.7109375" style="0" customWidth="1"/>
    <col min="39" max="40" width="5.00390625" style="0" customWidth="1"/>
    <col min="41" max="41" width="10.57421875" style="0" customWidth="1"/>
    <col min="42" max="42" width="11.421875" style="0" customWidth="1"/>
    <col min="43" max="46" width="5.7109375" style="0" customWidth="1"/>
    <col min="47" max="47" width="9.421875" style="0" customWidth="1"/>
    <col min="48" max="49" width="5.7109375" style="0" customWidth="1"/>
    <col min="50" max="50" width="7.28125" style="0" customWidth="1"/>
    <col min="51" max="53" width="8.140625" style="0" customWidth="1"/>
    <col min="54" max="63" width="5.57421875" style="0" customWidth="1"/>
    <col min="64" max="64" width="8.57421875" style="0" customWidth="1"/>
    <col min="65" max="68" width="6.00390625" style="0" customWidth="1"/>
    <col min="69" max="69" width="5.00390625" style="0" customWidth="1"/>
    <col min="70" max="70" width="8.140625" style="0" customWidth="1"/>
    <col min="71" max="72" width="4.7109375" style="0" customWidth="1"/>
    <col min="73" max="73" width="5.28125" style="0" customWidth="1"/>
    <col min="74" max="74" width="6.8515625" style="0" customWidth="1"/>
    <col min="75" max="75" width="4.57421875" style="0" customWidth="1"/>
    <col min="76" max="76" width="4.7109375" style="0" customWidth="1"/>
    <col min="77" max="77" width="5.57421875" style="0" customWidth="1"/>
    <col min="78" max="78" width="7.8515625" style="0" customWidth="1"/>
    <col min="79" max="79" width="6.7109375" style="0" customWidth="1"/>
    <col min="80" max="80" width="6.421875" style="0" customWidth="1"/>
    <col min="81" max="81" width="5.7109375" style="0" customWidth="1"/>
  </cols>
  <sheetData>
    <row r="1" ht="30" customHeight="1">
      <c r="A1" s="134" t="s">
        <v>266</v>
      </c>
    </row>
    <row r="2" spans="1:80" ht="33" customHeight="1">
      <c r="A2" s="197"/>
      <c r="J2" s="203"/>
      <c r="L2" s="197"/>
      <c r="O2" s="203"/>
      <c r="AA2" s="203"/>
      <c r="AB2" s="203"/>
      <c r="AC2" s="197"/>
      <c r="AN2" s="203"/>
      <c r="AO2" s="203"/>
      <c r="AP2" s="197"/>
      <c r="AY2" s="203"/>
      <c r="AZ2" s="203"/>
      <c r="BJ2" s="203"/>
      <c r="BK2" s="203"/>
      <c r="BL2" s="203"/>
      <c r="BM2" s="197"/>
      <c r="BZ2" s="203"/>
      <c r="CB2" s="134" t="s">
        <v>70</v>
      </c>
    </row>
    <row r="3" spans="1:81" ht="18" customHeight="1">
      <c r="A3" s="194" t="s">
        <v>174</v>
      </c>
      <c r="B3" s="194" t="s">
        <v>211</v>
      </c>
      <c r="C3" s="181" t="s">
        <v>176</v>
      </c>
      <c r="D3" s="181" t="s">
        <v>267</v>
      </c>
      <c r="E3" s="181"/>
      <c r="F3" s="181"/>
      <c r="G3" s="181"/>
      <c r="H3" s="181"/>
      <c r="I3" s="181"/>
      <c r="J3" s="181"/>
      <c r="K3" s="181"/>
      <c r="L3" s="204"/>
      <c r="M3" s="204"/>
      <c r="N3" s="204"/>
      <c r="O3" s="181"/>
      <c r="P3" s="181" t="s">
        <v>268</v>
      </c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 t="s">
        <v>269</v>
      </c>
      <c r="AQ3" s="181"/>
      <c r="AR3" s="181"/>
      <c r="AS3" s="181"/>
      <c r="AT3" s="181"/>
      <c r="AU3" s="181"/>
      <c r="AV3" s="181"/>
      <c r="AW3" s="181"/>
      <c r="AX3" s="181"/>
      <c r="AY3" s="181"/>
      <c r="AZ3" s="181" t="s">
        <v>270</v>
      </c>
      <c r="BA3" s="181" t="s">
        <v>271</v>
      </c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 t="s">
        <v>272</v>
      </c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223" t="s">
        <v>273</v>
      </c>
      <c r="CB3" s="223" t="s">
        <v>274</v>
      </c>
      <c r="CC3" s="223" t="s">
        <v>275</v>
      </c>
    </row>
    <row r="4" spans="1:81" ht="52.5" customHeight="1">
      <c r="A4" s="194"/>
      <c r="B4" s="194"/>
      <c r="C4" s="181"/>
      <c r="D4" s="198" t="s">
        <v>228</v>
      </c>
      <c r="E4" s="198" t="s">
        <v>276</v>
      </c>
      <c r="F4" s="198" t="s">
        <v>277</v>
      </c>
      <c r="G4" s="198" t="s">
        <v>278</v>
      </c>
      <c r="H4" s="198" t="s">
        <v>279</v>
      </c>
      <c r="I4" s="198" t="s">
        <v>280</v>
      </c>
      <c r="J4" s="198" t="s">
        <v>281</v>
      </c>
      <c r="K4" s="198" t="s">
        <v>282</v>
      </c>
      <c r="L4" s="198" t="s">
        <v>283</v>
      </c>
      <c r="M4" s="198" t="s">
        <v>284</v>
      </c>
      <c r="N4" s="198" t="s">
        <v>231</v>
      </c>
      <c r="O4" s="198" t="s">
        <v>232</v>
      </c>
      <c r="P4" s="198" t="s">
        <v>228</v>
      </c>
      <c r="Q4" s="198" t="s">
        <v>285</v>
      </c>
      <c r="R4" s="198" t="s">
        <v>286</v>
      </c>
      <c r="S4" s="198" t="s">
        <v>287</v>
      </c>
      <c r="T4" s="198" t="s">
        <v>288</v>
      </c>
      <c r="U4" s="198" t="s">
        <v>289</v>
      </c>
      <c r="V4" s="198" t="s">
        <v>290</v>
      </c>
      <c r="W4" s="198" t="s">
        <v>238</v>
      </c>
      <c r="X4" s="198" t="s">
        <v>235</v>
      </c>
      <c r="Y4" s="198" t="s">
        <v>291</v>
      </c>
      <c r="Z4" s="198" t="s">
        <v>292</v>
      </c>
      <c r="AA4" s="198" t="s">
        <v>240</v>
      </c>
      <c r="AB4" s="198" t="s">
        <v>293</v>
      </c>
      <c r="AC4" s="198" t="s">
        <v>294</v>
      </c>
      <c r="AD4" s="198" t="s">
        <v>295</v>
      </c>
      <c r="AE4" s="198" t="s">
        <v>296</v>
      </c>
      <c r="AF4" s="198" t="s">
        <v>234</v>
      </c>
      <c r="AG4" s="198" t="s">
        <v>297</v>
      </c>
      <c r="AH4" s="198" t="s">
        <v>239</v>
      </c>
      <c r="AI4" s="198" t="s">
        <v>298</v>
      </c>
      <c r="AJ4" s="198" t="s">
        <v>299</v>
      </c>
      <c r="AK4" s="198" t="s">
        <v>300</v>
      </c>
      <c r="AL4" s="198" t="s">
        <v>237</v>
      </c>
      <c r="AM4" s="198" t="s">
        <v>295</v>
      </c>
      <c r="AN4" s="198" t="s">
        <v>301</v>
      </c>
      <c r="AO4" s="198" t="s">
        <v>242</v>
      </c>
      <c r="AP4" s="198" t="s">
        <v>228</v>
      </c>
      <c r="AQ4" s="198" t="s">
        <v>264</v>
      </c>
      <c r="AR4" s="198" t="s">
        <v>302</v>
      </c>
      <c r="AS4" s="198" t="s">
        <v>303</v>
      </c>
      <c r="AT4" s="198" t="s">
        <v>304</v>
      </c>
      <c r="AU4" s="198" t="s">
        <v>305</v>
      </c>
      <c r="AV4" s="198" t="s">
        <v>262</v>
      </c>
      <c r="AW4" s="198" t="s">
        <v>306</v>
      </c>
      <c r="AX4" s="198" t="s">
        <v>263</v>
      </c>
      <c r="AY4" s="198" t="s">
        <v>307</v>
      </c>
      <c r="AZ4" s="198"/>
      <c r="BA4" s="198" t="s">
        <v>228</v>
      </c>
      <c r="BB4" s="198" t="s">
        <v>250</v>
      </c>
      <c r="BC4" s="198" t="s">
        <v>308</v>
      </c>
      <c r="BD4" s="198" t="s">
        <v>309</v>
      </c>
      <c r="BE4" s="198" t="s">
        <v>244</v>
      </c>
      <c r="BF4" s="198" t="s">
        <v>248</v>
      </c>
      <c r="BG4" s="198" t="s">
        <v>310</v>
      </c>
      <c r="BH4" s="198" t="s">
        <v>311</v>
      </c>
      <c r="BI4" s="198" t="s">
        <v>245</v>
      </c>
      <c r="BJ4" s="198" t="s">
        <v>312</v>
      </c>
      <c r="BK4" s="198" t="s">
        <v>313</v>
      </c>
      <c r="BL4" s="198" t="s">
        <v>228</v>
      </c>
      <c r="BM4" s="198" t="s">
        <v>250</v>
      </c>
      <c r="BN4" s="198" t="s">
        <v>308</v>
      </c>
      <c r="BO4" s="198" t="s">
        <v>309</v>
      </c>
      <c r="BP4" s="198" t="s">
        <v>244</v>
      </c>
      <c r="BQ4" s="198" t="s">
        <v>248</v>
      </c>
      <c r="BR4" s="198" t="s">
        <v>314</v>
      </c>
      <c r="BS4" s="198" t="s">
        <v>311</v>
      </c>
      <c r="BT4" s="198" t="s">
        <v>315</v>
      </c>
      <c r="BU4" s="198" t="s">
        <v>316</v>
      </c>
      <c r="BV4" s="198" t="s">
        <v>317</v>
      </c>
      <c r="BW4" s="198" t="s">
        <v>318</v>
      </c>
      <c r="BX4" s="198" t="s">
        <v>245</v>
      </c>
      <c r="BY4" s="198" t="s">
        <v>312</v>
      </c>
      <c r="BZ4" s="198" t="s">
        <v>249</v>
      </c>
      <c r="CA4" s="223"/>
      <c r="CB4" s="223"/>
      <c r="CC4" s="223"/>
    </row>
    <row r="5" spans="1:81" ht="20.25" customHeight="1">
      <c r="A5" s="199" t="s">
        <v>176</v>
      </c>
      <c r="B5" s="200"/>
      <c r="C5" s="201">
        <f>SUM(C6:C11)</f>
        <v>11858900.480000002</v>
      </c>
      <c r="D5" s="201">
        <f>SUM(D6:D11)</f>
        <v>6603006.72</v>
      </c>
      <c r="E5" s="201">
        <f>SUM(E6:E11)</f>
        <v>1924236</v>
      </c>
      <c r="F5" s="201">
        <f aca="true" t="shared" si="0" ref="F5:R5">SUM(F6:F11)</f>
        <v>1843206</v>
      </c>
      <c r="G5" s="201">
        <f t="shared" si="0"/>
        <v>160353</v>
      </c>
      <c r="H5" s="201"/>
      <c r="I5" s="201">
        <f t="shared" si="0"/>
        <v>935820</v>
      </c>
      <c r="J5" s="201">
        <f t="shared" si="0"/>
        <v>789884.9999999999</v>
      </c>
      <c r="K5" s="201"/>
      <c r="L5" s="201">
        <f t="shared" si="0"/>
        <v>390062.88</v>
      </c>
      <c r="M5" s="201"/>
      <c r="N5" s="201">
        <f t="shared" si="0"/>
        <v>513843.84</v>
      </c>
      <c r="O5" s="201">
        <f t="shared" si="0"/>
        <v>45600</v>
      </c>
      <c r="P5" s="201">
        <f t="shared" si="0"/>
        <v>1532700</v>
      </c>
      <c r="Q5" s="201">
        <f t="shared" si="0"/>
        <v>209100</v>
      </c>
      <c r="R5" s="201">
        <f t="shared" si="0"/>
        <v>56540</v>
      </c>
      <c r="S5" s="201"/>
      <c r="T5" s="201">
        <f aca="true" t="shared" si="1" ref="T5:AB5">SUM(T6:T11)</f>
        <v>1000</v>
      </c>
      <c r="U5" s="201">
        <f t="shared" si="1"/>
        <v>10800</v>
      </c>
      <c r="V5" s="201">
        <f t="shared" si="1"/>
        <v>8000</v>
      </c>
      <c r="W5" s="201">
        <f t="shared" si="1"/>
        <v>64000</v>
      </c>
      <c r="X5" s="201">
        <f t="shared" si="1"/>
        <v>8000</v>
      </c>
      <c r="Y5" s="201">
        <f t="shared" si="1"/>
        <v>56000</v>
      </c>
      <c r="Z5" s="201">
        <f t="shared" si="1"/>
        <v>117600</v>
      </c>
      <c r="AA5" s="201">
        <f t="shared" si="1"/>
        <v>47000</v>
      </c>
      <c r="AB5" s="201">
        <f t="shared" si="1"/>
        <v>149400</v>
      </c>
      <c r="AC5" s="201"/>
      <c r="AD5" s="201"/>
      <c r="AE5" s="201"/>
      <c r="AF5" s="201"/>
      <c r="AG5" s="201">
        <f>SUM(AG6:AG11)</f>
        <v>79000</v>
      </c>
      <c r="AH5" s="201"/>
      <c r="AI5" s="201"/>
      <c r="AJ5" s="201">
        <f>SUM(AJ6:AJ11)</f>
        <v>22000</v>
      </c>
      <c r="AK5" s="201">
        <f>SUM(AK6:AK11)</f>
        <v>162000</v>
      </c>
      <c r="AL5" s="201">
        <f>SUM(AL6:AL11)</f>
        <v>90000</v>
      </c>
      <c r="AM5" s="201"/>
      <c r="AN5" s="201"/>
      <c r="AO5" s="201">
        <f>SUM(AO6:AO11)</f>
        <v>452260</v>
      </c>
      <c r="AP5" s="201">
        <f>SUM(AP6:AP11)</f>
        <v>58793.76000000001</v>
      </c>
      <c r="AQ5" s="201"/>
      <c r="AR5" s="201"/>
      <c r="AS5" s="201">
        <f>SUM(AS6:AS11)</f>
        <v>23328</v>
      </c>
      <c r="AT5" s="201"/>
      <c r="AU5" s="201">
        <f>SUM(AU6:AU11)</f>
        <v>35465.76000000001</v>
      </c>
      <c r="AV5" s="201"/>
      <c r="AW5" s="201"/>
      <c r="AX5" s="201"/>
      <c r="AY5" s="201"/>
      <c r="AZ5" s="202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22">
        <v>3809400</v>
      </c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>
        <v>3664400</v>
      </c>
      <c r="CA5" s="224"/>
      <c r="CB5" s="224"/>
      <c r="CC5" s="224"/>
    </row>
    <row r="6" spans="1:81" ht="30" customHeight="1">
      <c r="A6" s="56" t="s">
        <v>194</v>
      </c>
      <c r="B6" s="56" t="s">
        <v>195</v>
      </c>
      <c r="C6" s="201">
        <f aca="true" t="shared" si="2" ref="C6:C11">D6+P6+AP6+AZ6+BA6+BL6</f>
        <v>3951228.94</v>
      </c>
      <c r="D6" s="201">
        <f aca="true" t="shared" si="3" ref="D6:D11">SUM(E6:O6)</f>
        <v>2218690.92</v>
      </c>
      <c r="E6" s="201">
        <v>658104</v>
      </c>
      <c r="F6" s="201">
        <v>788958</v>
      </c>
      <c r="G6" s="201">
        <v>54842</v>
      </c>
      <c r="H6" s="200"/>
      <c r="I6" s="201">
        <v>132180</v>
      </c>
      <c r="J6" s="201">
        <v>266498.8</v>
      </c>
      <c r="K6" s="200"/>
      <c r="L6" s="201">
        <v>130767.48</v>
      </c>
      <c r="M6" s="200"/>
      <c r="N6" s="201">
        <v>172340.64</v>
      </c>
      <c r="O6" s="201">
        <v>15000</v>
      </c>
      <c r="P6" s="201">
        <f aca="true" t="shared" si="4" ref="P6:P11">SUM(Q6:AO6)</f>
        <v>1297500</v>
      </c>
      <c r="Q6" s="201">
        <v>197300</v>
      </c>
      <c r="R6" s="201">
        <v>48500</v>
      </c>
      <c r="S6" s="201"/>
      <c r="T6" s="201">
        <v>1000</v>
      </c>
      <c r="U6" s="201">
        <v>10800</v>
      </c>
      <c r="V6" s="201">
        <v>8000</v>
      </c>
      <c r="W6" s="201">
        <v>64000</v>
      </c>
      <c r="X6" s="201">
        <v>8000</v>
      </c>
      <c r="Y6" s="201">
        <v>56000</v>
      </c>
      <c r="Z6" s="201">
        <v>117600</v>
      </c>
      <c r="AA6" s="201">
        <v>47000</v>
      </c>
      <c r="AB6" s="201">
        <v>109200</v>
      </c>
      <c r="AC6" s="201"/>
      <c r="AD6" s="201"/>
      <c r="AE6" s="201"/>
      <c r="AF6" s="201"/>
      <c r="AG6" s="201">
        <v>67000</v>
      </c>
      <c r="AH6" s="201"/>
      <c r="AI6" s="201"/>
      <c r="AJ6" s="201">
        <v>22000</v>
      </c>
      <c r="AK6" s="201">
        <v>162000</v>
      </c>
      <c r="AL6" s="201">
        <v>90000</v>
      </c>
      <c r="AM6" s="201"/>
      <c r="AN6" s="201"/>
      <c r="AO6" s="201">
        <v>289100</v>
      </c>
      <c r="AP6" s="201">
        <f aca="true" t="shared" si="5" ref="AP6:AP11">SUM(AQ6:AY6)</f>
        <v>32038.02</v>
      </c>
      <c r="AQ6" s="201"/>
      <c r="AR6" s="201"/>
      <c r="AS6" s="201">
        <v>23328</v>
      </c>
      <c r="AT6" s="201"/>
      <c r="AU6" s="201">
        <v>8710.02</v>
      </c>
      <c r="AV6" s="200"/>
      <c r="AW6" s="200"/>
      <c r="AX6" s="202"/>
      <c r="AY6" s="202"/>
      <c r="AZ6" s="202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>
        <v>403000</v>
      </c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>
        <v>403000</v>
      </c>
      <c r="CA6" s="221"/>
      <c r="CB6" s="221"/>
      <c r="CC6" s="221"/>
    </row>
    <row r="7" spans="1:81" ht="30" customHeight="1">
      <c r="A7" s="56" t="s">
        <v>196</v>
      </c>
      <c r="B7" s="56" t="s">
        <v>197</v>
      </c>
      <c r="C7" s="201">
        <f t="shared" si="2"/>
        <v>582611.9</v>
      </c>
      <c r="D7" s="201">
        <f t="shared" si="3"/>
        <v>504381.12</v>
      </c>
      <c r="E7" s="201">
        <v>140292</v>
      </c>
      <c r="F7" s="201">
        <v>187230</v>
      </c>
      <c r="G7" s="201">
        <v>11691</v>
      </c>
      <c r="H7" s="201"/>
      <c r="I7" s="201">
        <v>20820</v>
      </c>
      <c r="J7" s="201">
        <v>58416.6</v>
      </c>
      <c r="K7" s="201"/>
      <c r="L7" s="201">
        <v>29062.08</v>
      </c>
      <c r="M7" s="200"/>
      <c r="N7" s="201">
        <v>38269.44</v>
      </c>
      <c r="O7" s="201">
        <v>18600</v>
      </c>
      <c r="P7" s="201">
        <f t="shared" si="4"/>
        <v>76400</v>
      </c>
      <c r="Q7" s="201">
        <v>11800</v>
      </c>
      <c r="R7" s="201">
        <v>8040</v>
      </c>
      <c r="S7" s="201"/>
      <c r="T7" s="201"/>
      <c r="U7" s="201"/>
      <c r="V7" s="201"/>
      <c r="W7" s="201"/>
      <c r="X7" s="201"/>
      <c r="Y7" s="201"/>
      <c r="Z7" s="201"/>
      <c r="AA7" s="201"/>
      <c r="AB7" s="201">
        <v>26400</v>
      </c>
      <c r="AC7" s="201"/>
      <c r="AD7" s="201"/>
      <c r="AE7" s="201"/>
      <c r="AF7" s="201"/>
      <c r="AG7" s="201">
        <v>12000</v>
      </c>
      <c r="AH7" s="201"/>
      <c r="AI7" s="201"/>
      <c r="AJ7" s="201"/>
      <c r="AK7" s="201"/>
      <c r="AL7" s="201"/>
      <c r="AM7" s="201"/>
      <c r="AN7" s="201"/>
      <c r="AO7" s="201">
        <v>18160</v>
      </c>
      <c r="AP7" s="201">
        <f t="shared" si="5"/>
        <v>1830.78</v>
      </c>
      <c r="AQ7" s="200"/>
      <c r="AR7" s="202"/>
      <c r="AS7" s="201"/>
      <c r="AT7" s="201"/>
      <c r="AU7" s="201">
        <v>1830.78</v>
      </c>
      <c r="AV7" s="200"/>
      <c r="AW7" s="200"/>
      <c r="AX7" s="202"/>
      <c r="AY7" s="202"/>
      <c r="AZ7" s="202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21"/>
      <c r="CB7" s="221"/>
      <c r="CC7" s="221"/>
    </row>
    <row r="8" spans="1:81" ht="30" customHeight="1">
      <c r="A8" s="56" t="s">
        <v>198</v>
      </c>
      <c r="B8" s="56" t="s">
        <v>199</v>
      </c>
      <c r="C8" s="201">
        <f t="shared" si="2"/>
        <v>5461247.12</v>
      </c>
      <c r="D8" s="201">
        <f t="shared" si="3"/>
        <v>2027785.0799999998</v>
      </c>
      <c r="E8" s="201">
        <v>589404</v>
      </c>
      <c r="F8" s="201">
        <v>471384</v>
      </c>
      <c r="G8" s="201">
        <v>49117</v>
      </c>
      <c r="H8" s="200"/>
      <c r="I8" s="201">
        <v>385200</v>
      </c>
      <c r="J8" s="201">
        <v>242697.8</v>
      </c>
      <c r="K8" s="200"/>
      <c r="L8" s="201">
        <v>119958.12</v>
      </c>
      <c r="M8" s="200"/>
      <c r="N8" s="201">
        <v>158024.16</v>
      </c>
      <c r="O8" s="201">
        <v>12000</v>
      </c>
      <c r="P8" s="201">
        <f t="shared" si="4"/>
        <v>158800</v>
      </c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>
        <v>13800</v>
      </c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>
        <v>145000</v>
      </c>
      <c r="AP8" s="201">
        <f t="shared" si="5"/>
        <v>13262.04</v>
      </c>
      <c r="AQ8" s="200"/>
      <c r="AR8" s="202"/>
      <c r="AS8" s="200"/>
      <c r="AT8" s="200"/>
      <c r="AU8" s="201">
        <v>13262.04</v>
      </c>
      <c r="AV8" s="221"/>
      <c r="AW8" s="200"/>
      <c r="AX8" s="202"/>
      <c r="AY8" s="202"/>
      <c r="AZ8" s="202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>
        <v>3261400</v>
      </c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>
        <v>3261400</v>
      </c>
      <c r="CA8" s="221"/>
      <c r="CB8" s="221"/>
      <c r="CC8" s="221"/>
    </row>
    <row r="9" spans="1:81" ht="30" customHeight="1">
      <c r="A9" s="56" t="s">
        <v>200</v>
      </c>
      <c r="B9" s="56" t="s">
        <v>199</v>
      </c>
      <c r="C9" s="201">
        <f t="shared" si="2"/>
        <v>614483.82</v>
      </c>
      <c r="D9" s="201">
        <f t="shared" si="3"/>
        <v>604474.2</v>
      </c>
      <c r="E9" s="201">
        <v>181032</v>
      </c>
      <c r="F9" s="201">
        <v>125148</v>
      </c>
      <c r="G9" s="201">
        <v>15086</v>
      </c>
      <c r="H9" s="200"/>
      <c r="I9" s="201">
        <v>127260</v>
      </c>
      <c r="J9" s="201">
        <v>72797.2</v>
      </c>
      <c r="K9" s="200"/>
      <c r="L9" s="201">
        <v>35883</v>
      </c>
      <c r="M9" s="200"/>
      <c r="N9" s="201">
        <v>47268</v>
      </c>
      <c r="O9" s="200"/>
      <c r="P9" s="201">
        <f t="shared" si="4"/>
        <v>0</v>
      </c>
      <c r="Q9" s="202"/>
      <c r="R9" s="200"/>
      <c r="S9" s="200"/>
      <c r="T9" s="200"/>
      <c r="U9" s="200"/>
      <c r="V9" s="202"/>
      <c r="W9" s="200"/>
      <c r="X9" s="200"/>
      <c r="Y9" s="200"/>
      <c r="Z9" s="200"/>
      <c r="AA9" s="200"/>
      <c r="AB9" s="202"/>
      <c r="AC9" s="200"/>
      <c r="AD9" s="200"/>
      <c r="AE9" s="200"/>
      <c r="AF9" s="200"/>
      <c r="AG9" s="202"/>
      <c r="AH9" s="200"/>
      <c r="AI9" s="200"/>
      <c r="AJ9" s="200"/>
      <c r="AK9" s="200"/>
      <c r="AL9" s="200"/>
      <c r="AM9" s="200"/>
      <c r="AN9" s="202"/>
      <c r="AO9" s="202"/>
      <c r="AP9" s="201">
        <f t="shared" si="5"/>
        <v>10009.62</v>
      </c>
      <c r="AQ9" s="200"/>
      <c r="AR9" s="202"/>
      <c r="AS9" s="200"/>
      <c r="AT9" s="200"/>
      <c r="AU9" s="201">
        <v>10009.62</v>
      </c>
      <c r="AV9" s="221"/>
      <c r="AW9" s="200"/>
      <c r="AX9" s="202"/>
      <c r="AY9" s="202"/>
      <c r="AZ9" s="202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21"/>
      <c r="CB9" s="221"/>
      <c r="CC9" s="221"/>
    </row>
    <row r="10" spans="1:81" ht="30" customHeight="1">
      <c r="A10" s="56" t="s">
        <v>201</v>
      </c>
      <c r="B10" s="56" t="s">
        <v>199</v>
      </c>
      <c r="C10" s="201">
        <f t="shared" si="2"/>
        <v>371768.64</v>
      </c>
      <c r="D10" s="201">
        <f t="shared" si="3"/>
        <v>371768.64</v>
      </c>
      <c r="E10" s="201">
        <v>100848</v>
      </c>
      <c r="F10" s="201">
        <v>83496</v>
      </c>
      <c r="G10" s="201">
        <v>8404</v>
      </c>
      <c r="H10" s="201"/>
      <c r="I10" s="201">
        <v>83280</v>
      </c>
      <c r="J10" s="201">
        <v>44266.4</v>
      </c>
      <c r="K10" s="201"/>
      <c r="L10" s="201">
        <v>22224.96</v>
      </c>
      <c r="M10" s="201"/>
      <c r="N10" s="201">
        <v>29249.28</v>
      </c>
      <c r="O10" s="201"/>
      <c r="P10" s="201">
        <f t="shared" si="4"/>
        <v>0</v>
      </c>
      <c r="Q10" s="202"/>
      <c r="R10" s="200"/>
      <c r="S10" s="200"/>
      <c r="T10" s="200"/>
      <c r="U10" s="200"/>
      <c r="V10" s="202"/>
      <c r="W10" s="200"/>
      <c r="X10" s="200"/>
      <c r="Y10" s="200"/>
      <c r="Z10" s="200"/>
      <c r="AA10" s="200"/>
      <c r="AB10" s="202"/>
      <c r="AC10" s="200"/>
      <c r="AD10" s="200"/>
      <c r="AE10" s="200"/>
      <c r="AF10" s="200"/>
      <c r="AG10" s="202"/>
      <c r="AH10" s="200"/>
      <c r="AI10" s="200"/>
      <c r="AJ10" s="200"/>
      <c r="AK10" s="200"/>
      <c r="AL10" s="200"/>
      <c r="AM10" s="200"/>
      <c r="AN10" s="202"/>
      <c r="AO10" s="202"/>
      <c r="AP10" s="201">
        <f t="shared" si="5"/>
        <v>0</v>
      </c>
      <c r="AQ10" s="200"/>
      <c r="AR10" s="202"/>
      <c r="AS10" s="200"/>
      <c r="AT10" s="200"/>
      <c r="AU10" s="200"/>
      <c r="AV10" s="200"/>
      <c r="AW10" s="200"/>
      <c r="AX10" s="202"/>
      <c r="AY10" s="202"/>
      <c r="AZ10" s="202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21"/>
      <c r="CB10" s="221"/>
      <c r="CC10" s="221"/>
    </row>
    <row r="11" spans="1:81" ht="30" customHeight="1">
      <c r="A11" s="56" t="s">
        <v>202</v>
      </c>
      <c r="B11" s="56" t="s">
        <v>199</v>
      </c>
      <c r="C11" s="201">
        <f t="shared" si="2"/>
        <v>877560.06</v>
      </c>
      <c r="D11" s="201">
        <f t="shared" si="3"/>
        <v>875906.76</v>
      </c>
      <c r="E11" s="201">
        <v>254556</v>
      </c>
      <c r="F11" s="201">
        <v>186990</v>
      </c>
      <c r="G11" s="201">
        <v>21213</v>
      </c>
      <c r="H11" s="200"/>
      <c r="I11" s="201">
        <v>187080</v>
      </c>
      <c r="J11" s="201">
        <v>105208.2</v>
      </c>
      <c r="K11" s="200"/>
      <c r="L11" s="201">
        <v>52167.24</v>
      </c>
      <c r="M11" s="200"/>
      <c r="N11" s="201">
        <v>68692.32</v>
      </c>
      <c r="O11" s="200"/>
      <c r="P11" s="201">
        <f t="shared" si="4"/>
        <v>0</v>
      </c>
      <c r="Q11" s="202"/>
      <c r="R11" s="200"/>
      <c r="S11" s="200"/>
      <c r="T11" s="200"/>
      <c r="U11" s="200"/>
      <c r="V11" s="202"/>
      <c r="W11" s="200"/>
      <c r="X11" s="200"/>
      <c r="Y11" s="200"/>
      <c r="Z11" s="200"/>
      <c r="AA11" s="200"/>
      <c r="AB11" s="202"/>
      <c r="AC11" s="200"/>
      <c r="AD11" s="200"/>
      <c r="AE11" s="200"/>
      <c r="AF11" s="200"/>
      <c r="AG11" s="202"/>
      <c r="AH11" s="200"/>
      <c r="AI11" s="200"/>
      <c r="AJ11" s="200"/>
      <c r="AK11" s="200"/>
      <c r="AL11" s="200"/>
      <c r="AM11" s="200"/>
      <c r="AN11" s="202"/>
      <c r="AO11" s="202"/>
      <c r="AP11" s="201">
        <f t="shared" si="5"/>
        <v>1653.3</v>
      </c>
      <c r="AQ11" s="200"/>
      <c r="AR11" s="202"/>
      <c r="AS11" s="200"/>
      <c r="AT11" s="200"/>
      <c r="AU11" s="201">
        <v>1653.3</v>
      </c>
      <c r="AV11" s="200"/>
      <c r="AW11" s="200"/>
      <c r="AX11" s="202"/>
      <c r="AY11" s="202"/>
      <c r="AZ11" s="202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21"/>
      <c r="CB11" s="221"/>
      <c r="CC11" s="221"/>
    </row>
    <row r="12" spans="1:81" ht="20.25" customHeight="1">
      <c r="A12" s="200"/>
      <c r="B12" s="200"/>
      <c r="C12" s="202"/>
      <c r="D12" s="202"/>
      <c r="E12" s="202"/>
      <c r="F12" s="202"/>
      <c r="G12" s="202"/>
      <c r="H12" s="200"/>
      <c r="I12" s="202"/>
      <c r="J12" s="200"/>
      <c r="K12" s="200"/>
      <c r="L12" s="200"/>
      <c r="M12" s="200"/>
      <c r="N12" s="200"/>
      <c r="O12" s="200"/>
      <c r="P12" s="202"/>
      <c r="Q12" s="202"/>
      <c r="R12" s="200"/>
      <c r="S12" s="200"/>
      <c r="T12" s="200"/>
      <c r="U12" s="200"/>
      <c r="V12" s="202"/>
      <c r="W12" s="200"/>
      <c r="X12" s="200"/>
      <c r="Y12" s="200"/>
      <c r="Z12" s="200"/>
      <c r="AA12" s="200"/>
      <c r="AB12" s="202"/>
      <c r="AC12" s="200"/>
      <c r="AD12" s="200"/>
      <c r="AE12" s="200"/>
      <c r="AF12" s="200"/>
      <c r="AG12" s="202"/>
      <c r="AH12" s="200"/>
      <c r="AI12" s="200"/>
      <c r="AJ12" s="200"/>
      <c r="AK12" s="200"/>
      <c r="AL12" s="200"/>
      <c r="AM12" s="200"/>
      <c r="AN12" s="202"/>
      <c r="AO12" s="202"/>
      <c r="AP12" s="202"/>
      <c r="AQ12" s="200"/>
      <c r="AR12" s="202"/>
      <c r="AS12" s="200"/>
      <c r="AT12" s="200"/>
      <c r="AU12" s="200"/>
      <c r="AV12" s="200"/>
      <c r="AW12" s="200"/>
      <c r="AX12" s="202"/>
      <c r="AY12" s="202"/>
      <c r="AZ12" s="202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21"/>
      <c r="CB12" s="221"/>
      <c r="CC12" s="221"/>
    </row>
    <row r="13" spans="1:81" ht="20.25" customHeight="1">
      <c r="A13" s="200"/>
      <c r="B13" s="200"/>
      <c r="C13" s="202"/>
      <c r="D13" s="202"/>
      <c r="E13" s="202"/>
      <c r="F13" s="202"/>
      <c r="G13" s="202"/>
      <c r="H13" s="200"/>
      <c r="I13" s="202"/>
      <c r="J13" s="200"/>
      <c r="K13" s="200"/>
      <c r="L13" s="200"/>
      <c r="M13" s="200"/>
      <c r="N13" s="200"/>
      <c r="O13" s="200"/>
      <c r="P13" s="202"/>
      <c r="Q13" s="202"/>
      <c r="R13" s="200"/>
      <c r="S13" s="200"/>
      <c r="T13" s="200"/>
      <c r="U13" s="200"/>
      <c r="V13" s="202"/>
      <c r="W13" s="200"/>
      <c r="X13" s="200"/>
      <c r="Y13" s="200"/>
      <c r="Z13" s="200"/>
      <c r="AA13" s="200"/>
      <c r="AB13" s="202"/>
      <c r="AC13" s="200"/>
      <c r="AD13" s="200"/>
      <c r="AE13" s="200"/>
      <c r="AF13" s="200"/>
      <c r="AG13" s="202"/>
      <c r="AH13" s="200"/>
      <c r="AI13" s="200"/>
      <c r="AJ13" s="200"/>
      <c r="AK13" s="200"/>
      <c r="AL13" s="200"/>
      <c r="AM13" s="200"/>
      <c r="AN13" s="202"/>
      <c r="AO13" s="202"/>
      <c r="AP13" s="202"/>
      <c r="AQ13" s="200"/>
      <c r="AR13" s="202"/>
      <c r="AS13" s="200"/>
      <c r="AT13" s="200"/>
      <c r="AU13" s="200"/>
      <c r="AV13" s="200"/>
      <c r="AW13" s="200"/>
      <c r="AX13" s="202"/>
      <c r="AY13" s="202"/>
      <c r="AZ13" s="202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21"/>
      <c r="CB13" s="221"/>
      <c r="CC13" s="221"/>
    </row>
    <row r="14" spans="1:81" ht="20.25" customHeight="1">
      <c r="A14" s="200"/>
      <c r="B14" s="200"/>
      <c r="C14" s="202"/>
      <c r="D14" s="202"/>
      <c r="E14" s="202"/>
      <c r="F14" s="202"/>
      <c r="G14" s="202"/>
      <c r="H14" s="200"/>
      <c r="I14" s="202"/>
      <c r="J14" s="200"/>
      <c r="K14" s="200"/>
      <c r="L14" s="200"/>
      <c r="M14" s="200"/>
      <c r="N14" s="200"/>
      <c r="O14" s="200"/>
      <c r="P14" s="202"/>
      <c r="Q14" s="202"/>
      <c r="R14" s="200"/>
      <c r="S14" s="200"/>
      <c r="T14" s="200"/>
      <c r="U14" s="200"/>
      <c r="V14" s="202"/>
      <c r="W14" s="200"/>
      <c r="X14" s="200"/>
      <c r="Y14" s="200"/>
      <c r="Z14" s="200"/>
      <c r="AA14" s="200"/>
      <c r="AB14" s="202"/>
      <c r="AC14" s="200"/>
      <c r="AD14" s="200"/>
      <c r="AE14" s="200"/>
      <c r="AF14" s="200"/>
      <c r="AG14" s="202"/>
      <c r="AH14" s="200"/>
      <c r="AI14" s="200"/>
      <c r="AJ14" s="200"/>
      <c r="AK14" s="200"/>
      <c r="AL14" s="200"/>
      <c r="AM14" s="200"/>
      <c r="AN14" s="202"/>
      <c r="AO14" s="202"/>
      <c r="AP14" s="202"/>
      <c r="AQ14" s="200"/>
      <c r="AR14" s="202"/>
      <c r="AS14" s="200"/>
      <c r="AT14" s="200"/>
      <c r="AU14" s="200"/>
      <c r="AV14" s="200"/>
      <c r="AW14" s="200"/>
      <c r="AX14" s="202"/>
      <c r="AY14" s="202"/>
      <c r="AZ14" s="202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21"/>
      <c r="CB14" s="221"/>
      <c r="CC14" s="221"/>
    </row>
    <row r="15" spans="1:81" ht="20.25" customHeight="1">
      <c r="A15" s="200"/>
      <c r="B15" s="200"/>
      <c r="C15" s="202"/>
      <c r="D15" s="202"/>
      <c r="E15" s="202"/>
      <c r="F15" s="202"/>
      <c r="G15" s="202"/>
      <c r="H15" s="200"/>
      <c r="I15" s="202"/>
      <c r="J15" s="200"/>
      <c r="K15" s="200"/>
      <c r="L15" s="200"/>
      <c r="M15" s="200"/>
      <c r="N15" s="200"/>
      <c r="O15" s="200"/>
      <c r="P15" s="202"/>
      <c r="Q15" s="202"/>
      <c r="R15" s="200"/>
      <c r="S15" s="200"/>
      <c r="T15" s="200"/>
      <c r="U15" s="200"/>
      <c r="V15" s="202"/>
      <c r="W15" s="200"/>
      <c r="X15" s="200"/>
      <c r="Y15" s="200"/>
      <c r="Z15" s="200"/>
      <c r="AA15" s="200"/>
      <c r="AB15" s="202"/>
      <c r="AC15" s="200"/>
      <c r="AD15" s="200"/>
      <c r="AE15" s="200"/>
      <c r="AF15" s="200"/>
      <c r="AG15" s="202"/>
      <c r="AH15" s="200"/>
      <c r="AI15" s="200"/>
      <c r="AJ15" s="200"/>
      <c r="AK15" s="200"/>
      <c r="AL15" s="200"/>
      <c r="AM15" s="200"/>
      <c r="AN15" s="202"/>
      <c r="AO15" s="202"/>
      <c r="AP15" s="202"/>
      <c r="AQ15" s="200"/>
      <c r="AR15" s="202"/>
      <c r="AS15" s="200"/>
      <c r="AT15" s="200"/>
      <c r="AU15" s="200"/>
      <c r="AV15" s="200"/>
      <c r="AW15" s="200"/>
      <c r="AX15" s="202"/>
      <c r="AY15" s="202"/>
      <c r="AZ15" s="202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21"/>
      <c r="CB15" s="221"/>
      <c r="CC15" s="221"/>
    </row>
    <row r="21" ht="12.75">
      <c r="L21" s="201"/>
    </row>
  </sheetData>
  <sheetProtection/>
  <mergeCells count="16">
    <mergeCell ref="AA2:AB2"/>
    <mergeCell ref="AN2:AO2"/>
    <mergeCell ref="AY2:AZ2"/>
    <mergeCell ref="BJ2:BK2"/>
    <mergeCell ref="D3:O3"/>
    <mergeCell ref="P3:AO3"/>
    <mergeCell ref="AP3:AY3"/>
    <mergeCell ref="BA3:BK3"/>
    <mergeCell ref="BM3:BZ3"/>
    <mergeCell ref="A3:A4"/>
    <mergeCell ref="B3:B4"/>
    <mergeCell ref="C3:C4"/>
    <mergeCell ref="AZ3:AZ4"/>
    <mergeCell ref="CA3:CA4"/>
    <mergeCell ref="CB3:CB4"/>
    <mergeCell ref="CC3:CC4"/>
  </mergeCells>
  <printOptions horizontalCentered="1"/>
  <pageMargins left="0.55" right="0.55" top="0.59" bottom="0.59" header="0.7900000000000001" footer="0.51"/>
  <pageSetup fitToHeight="0" fitToWidth="0" horizontalDpi="300" verticalDpi="300" orientation="landscape" pageOrder="overThenDown" paperSize="9" scale="75"/>
  <headerFooter alignWithMargins="0">
    <oddHeader>&amp;C&amp;"+"&amp;20&amp;B一般公共预算支出明细表(部门预算经济分类)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27"/>
  <sheetViews>
    <sheetView zoomScale="115" zoomScaleNormal="115" workbookViewId="0" topLeftCell="A1">
      <selection activeCell="C9" sqref="C9:C14"/>
    </sheetView>
  </sheetViews>
  <sheetFormatPr defaultColWidth="9.140625" defaultRowHeight="12.75"/>
  <cols>
    <col min="1" max="1" width="15.00390625" style="0" customWidth="1"/>
    <col min="2" max="2" width="11.57421875" style="0" customWidth="1"/>
    <col min="3" max="3" width="12.00390625" style="0" customWidth="1"/>
    <col min="4" max="4" width="11.7109375" style="0" customWidth="1"/>
    <col min="5" max="5" width="10.28125" style="0" customWidth="1"/>
    <col min="6" max="6" width="10.8515625" style="0" customWidth="1"/>
    <col min="7" max="7" width="11.00390625" style="0" customWidth="1"/>
    <col min="8" max="8" width="8.57421875" style="0" customWidth="1"/>
    <col min="9" max="9" width="7.8515625" style="0" customWidth="1"/>
    <col min="10" max="10" width="8.28125" style="0" customWidth="1"/>
    <col min="11" max="11" width="5.421875" style="0" customWidth="1"/>
    <col min="12" max="12" width="4.7109375" style="0" customWidth="1"/>
    <col min="13" max="13" width="6.57421875" style="0" customWidth="1"/>
    <col min="14" max="14" width="7.7109375" style="0" customWidth="1"/>
    <col min="15" max="15" width="6.00390625" style="0" customWidth="1"/>
    <col min="16" max="16" width="6.8515625" style="0" customWidth="1"/>
    <col min="17" max="17" width="6.421875" style="0" customWidth="1"/>
    <col min="18" max="18" width="6.140625" style="0" customWidth="1"/>
    <col min="19" max="19" width="8.8515625" style="0" customWidth="1"/>
    <col min="20" max="20" width="5.8515625" style="0" customWidth="1"/>
    <col min="21" max="22" width="4.8515625" style="0" customWidth="1"/>
    <col min="23" max="23" width="6.28125" style="0" customWidth="1"/>
    <col min="24" max="24" width="9.28125" style="0" customWidth="1"/>
    <col min="25" max="25" width="4.8515625" style="0" customWidth="1"/>
    <col min="26" max="26" width="3.57421875" style="0" customWidth="1"/>
    <col min="27" max="27" width="6.140625" style="0" customWidth="1"/>
    <col min="28" max="28" width="5.00390625" style="0" customWidth="1"/>
    <col min="29" max="29" width="9.28125" style="0" customWidth="1"/>
    <col min="30" max="36" width="9.00390625" style="0" bestFit="1" customWidth="1"/>
    <col min="37" max="37" width="10.8515625" style="0" customWidth="1"/>
    <col min="38" max="43" width="8.8515625" style="0" customWidth="1"/>
    <col min="44" max="44" width="8.421875" style="0" customWidth="1"/>
    <col min="46" max="46" width="8.421875" style="0" customWidth="1"/>
    <col min="47" max="47" width="9.57421875" style="0" customWidth="1"/>
    <col min="48" max="50" width="8.421875" style="0" customWidth="1"/>
    <col min="51" max="52" width="10.00390625" style="0" customWidth="1"/>
    <col min="53" max="54" width="10.140625" style="0" customWidth="1"/>
    <col min="55" max="55" width="8.421875" style="0" customWidth="1"/>
    <col min="57" max="57" width="9.00390625" style="0" customWidth="1"/>
    <col min="59" max="59" width="10.8515625" style="0" customWidth="1"/>
    <col min="60" max="61" width="8.140625" style="0" customWidth="1"/>
    <col min="62" max="62" width="9.00390625" style="0" bestFit="1" customWidth="1"/>
    <col min="63" max="63" width="8.28125" style="0" customWidth="1"/>
    <col min="64" max="64" width="9.00390625" style="0" bestFit="1" customWidth="1"/>
    <col min="65" max="66" width="8.140625" style="0" customWidth="1"/>
    <col min="67" max="67" width="8.28125" style="0" customWidth="1"/>
    <col min="68" max="68" width="9.00390625" style="0" bestFit="1" customWidth="1"/>
    <col min="69" max="69" width="8.57421875" style="0" customWidth="1"/>
    <col min="70" max="71" width="9.00390625" style="0" bestFit="1" customWidth="1"/>
    <col min="72" max="72" width="10.28125" style="0" customWidth="1"/>
    <col min="73" max="73" width="11.140625" style="0" customWidth="1"/>
    <col min="74" max="74" width="8.8515625" style="0" customWidth="1"/>
    <col min="75" max="76" width="8.421875" style="0" customWidth="1"/>
    <col min="77" max="78" width="8.8515625" style="0" customWidth="1"/>
    <col min="79" max="79" width="11.421875" style="0" customWidth="1"/>
    <col min="80" max="82" width="8.8515625" style="0" customWidth="1"/>
    <col min="83" max="83" width="9.57421875" style="0" customWidth="1"/>
    <col min="84" max="86" width="8.8515625" style="0" customWidth="1"/>
    <col min="87" max="88" width="9.8515625" style="0" customWidth="1"/>
  </cols>
  <sheetData>
    <row r="1" ht="12.75">
      <c r="A1" s="134" t="s">
        <v>319</v>
      </c>
    </row>
    <row r="3" spans="1:29" ht="20.2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 ht="12.75">
      <c r="A4" s="179"/>
      <c r="B4" s="179"/>
      <c r="C4" s="206"/>
      <c r="D4" s="207"/>
      <c r="E4" s="208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179"/>
      <c r="Y4" s="179"/>
      <c r="Z4" s="179"/>
      <c r="AA4" s="179"/>
      <c r="AB4" s="220" t="s">
        <v>70</v>
      </c>
      <c r="AC4" s="220"/>
    </row>
    <row r="5" spans="1:29" ht="22.5" customHeight="1">
      <c r="A5" s="181" t="s">
        <v>160</v>
      </c>
      <c r="B5" s="181"/>
      <c r="C5" s="196" t="s">
        <v>176</v>
      </c>
      <c r="D5" s="196" t="s">
        <v>213</v>
      </c>
      <c r="E5" s="196"/>
      <c r="F5" s="196"/>
      <c r="G5" s="196"/>
      <c r="H5" s="196"/>
      <c r="I5" s="213" t="s">
        <v>214</v>
      </c>
      <c r="J5" s="182"/>
      <c r="K5" s="182"/>
      <c r="L5" s="182"/>
      <c r="M5" s="182"/>
      <c r="N5" s="182"/>
      <c r="O5" s="182"/>
      <c r="P5" s="182"/>
      <c r="Q5" s="182"/>
      <c r="R5" s="182"/>
      <c r="S5" s="216"/>
      <c r="T5" s="196" t="s">
        <v>217</v>
      </c>
      <c r="U5" s="196"/>
      <c r="V5" s="196"/>
      <c r="W5" s="196"/>
      <c r="X5" s="196" t="s">
        <v>221</v>
      </c>
      <c r="Y5" s="196"/>
      <c r="Z5" s="196"/>
      <c r="AA5" s="196"/>
      <c r="AB5" s="196"/>
      <c r="AC5" s="196"/>
    </row>
    <row r="6" spans="1:29" ht="21" customHeight="1">
      <c r="A6" s="194" t="s">
        <v>227</v>
      </c>
      <c r="B6" s="194" t="s">
        <v>211</v>
      </c>
      <c r="C6" s="196"/>
      <c r="D6" s="196" t="s">
        <v>228</v>
      </c>
      <c r="E6" s="196" t="s">
        <v>229</v>
      </c>
      <c r="F6" s="196" t="s">
        <v>230</v>
      </c>
      <c r="G6" s="196" t="s">
        <v>231</v>
      </c>
      <c r="H6" s="196" t="s">
        <v>232</v>
      </c>
      <c r="I6" s="214" t="s">
        <v>228</v>
      </c>
      <c r="J6" s="144" t="s">
        <v>233</v>
      </c>
      <c r="K6" s="144" t="s">
        <v>234</v>
      </c>
      <c r="L6" s="144" t="s">
        <v>235</v>
      </c>
      <c r="M6" s="144" t="s">
        <v>236</v>
      </c>
      <c r="N6" s="144" t="s">
        <v>237</v>
      </c>
      <c r="O6" s="144" t="s">
        <v>238</v>
      </c>
      <c r="P6" s="144" t="s">
        <v>239</v>
      </c>
      <c r="Q6" s="144" t="s">
        <v>240</v>
      </c>
      <c r="R6" s="144" t="s">
        <v>241</v>
      </c>
      <c r="S6" s="217" t="s">
        <v>242</v>
      </c>
      <c r="T6" s="196" t="s">
        <v>228</v>
      </c>
      <c r="U6" s="196" t="s">
        <v>251</v>
      </c>
      <c r="V6" s="196" t="s">
        <v>252</v>
      </c>
      <c r="W6" s="196" t="s">
        <v>253</v>
      </c>
      <c r="X6" s="196" t="s">
        <v>228</v>
      </c>
      <c r="Y6" s="196" t="s">
        <v>261</v>
      </c>
      <c r="Z6" s="196" t="s">
        <v>262</v>
      </c>
      <c r="AA6" s="196" t="s">
        <v>263</v>
      </c>
      <c r="AB6" s="196" t="s">
        <v>264</v>
      </c>
      <c r="AC6" s="196" t="s">
        <v>265</v>
      </c>
    </row>
    <row r="7" spans="1:29" ht="27.75" customHeight="1">
      <c r="A7" s="194"/>
      <c r="B7" s="194"/>
      <c r="C7" s="196"/>
      <c r="D7" s="196"/>
      <c r="E7" s="196"/>
      <c r="F7" s="196"/>
      <c r="G7" s="196"/>
      <c r="H7" s="196"/>
      <c r="I7" s="215"/>
      <c r="J7" s="150"/>
      <c r="K7" s="150"/>
      <c r="L7" s="150"/>
      <c r="M7" s="150"/>
      <c r="N7" s="150"/>
      <c r="O7" s="150"/>
      <c r="P7" s="150"/>
      <c r="Q7" s="150"/>
      <c r="R7" s="150"/>
      <c r="S7" s="218"/>
      <c r="T7" s="196"/>
      <c r="U7" s="196"/>
      <c r="V7" s="196"/>
      <c r="W7" s="196"/>
      <c r="X7" s="196"/>
      <c r="Y7" s="196"/>
      <c r="Z7" s="196"/>
      <c r="AA7" s="196"/>
      <c r="AB7" s="196"/>
      <c r="AC7" s="196"/>
    </row>
    <row r="8" spans="1:29" ht="15.75" customHeight="1">
      <c r="A8" s="209" t="s">
        <v>176</v>
      </c>
      <c r="B8" s="210"/>
      <c r="C8" s="187">
        <f aca="true" t="shared" si="0" ref="C8:J8">SUM(C9:C14)</f>
        <v>8194500.48</v>
      </c>
      <c r="D8" s="187">
        <f t="shared" si="0"/>
        <v>6603006.72</v>
      </c>
      <c r="E8" s="187">
        <f t="shared" si="0"/>
        <v>4863615</v>
      </c>
      <c r="F8" s="187">
        <f t="shared" si="0"/>
        <v>1179947.88</v>
      </c>
      <c r="G8" s="187">
        <f t="shared" si="0"/>
        <v>513843.84</v>
      </c>
      <c r="H8" s="187">
        <f t="shared" si="0"/>
        <v>45600</v>
      </c>
      <c r="I8" s="187">
        <f t="shared" si="0"/>
        <v>1532700</v>
      </c>
      <c r="J8" s="187">
        <f t="shared" si="0"/>
        <v>627440</v>
      </c>
      <c r="K8" s="187"/>
      <c r="L8" s="187">
        <f>SUM(L9:L14)</f>
        <v>8000</v>
      </c>
      <c r="M8" s="187"/>
      <c r="N8" s="187">
        <f>SUM(N9:N14)</f>
        <v>252000</v>
      </c>
      <c r="O8" s="187">
        <f>SUM(O9:O14)</f>
        <v>67000</v>
      </c>
      <c r="P8" s="187">
        <f>SUM(P9:P14)</f>
        <v>0</v>
      </c>
      <c r="Q8" s="187">
        <f>SUM(Q9:Q14)</f>
        <v>47000</v>
      </c>
      <c r="R8" s="187">
        <f>SUM(R9:R14)</f>
        <v>79000</v>
      </c>
      <c r="S8" s="187">
        <v>307260</v>
      </c>
      <c r="T8" s="187"/>
      <c r="U8" s="187"/>
      <c r="V8" s="187"/>
      <c r="W8" s="187"/>
      <c r="X8" s="187">
        <f>SUM(X9:X14)</f>
        <v>58793.76000000001</v>
      </c>
      <c r="Y8" s="187"/>
      <c r="Z8" s="187"/>
      <c r="AA8" s="187"/>
      <c r="AB8" s="187"/>
      <c r="AC8" s="187">
        <f>SUM(AC9:AC14)</f>
        <v>58793.76000000001</v>
      </c>
    </row>
    <row r="9" spans="1:29" ht="22.5" customHeight="1">
      <c r="A9" s="211" t="s">
        <v>194</v>
      </c>
      <c r="B9" s="212" t="s">
        <v>195</v>
      </c>
      <c r="C9" s="187">
        <f aca="true" t="shared" si="1" ref="C9:C14">D9+I9+T9+X9</f>
        <v>3548228.94</v>
      </c>
      <c r="D9" s="187">
        <f aca="true" t="shared" si="2" ref="D9:D14">SUM(E9:H9)</f>
        <v>2218690.92</v>
      </c>
      <c r="E9" s="187">
        <v>1634084</v>
      </c>
      <c r="F9" s="187">
        <v>397266.28</v>
      </c>
      <c r="G9" s="187">
        <v>172340.64</v>
      </c>
      <c r="H9" s="187">
        <v>15000</v>
      </c>
      <c r="I9" s="187">
        <f>SUM(J9:S9)</f>
        <v>1297500</v>
      </c>
      <c r="J9" s="187">
        <v>567400</v>
      </c>
      <c r="K9" s="187"/>
      <c r="L9" s="187">
        <v>8000</v>
      </c>
      <c r="M9" s="187"/>
      <c r="N9" s="187">
        <v>252000</v>
      </c>
      <c r="O9" s="187">
        <v>67000</v>
      </c>
      <c r="P9" s="187"/>
      <c r="Q9" s="187">
        <v>47000</v>
      </c>
      <c r="R9" s="187">
        <v>67000</v>
      </c>
      <c r="S9" s="187">
        <v>289100</v>
      </c>
      <c r="T9" s="187"/>
      <c r="U9" s="187"/>
      <c r="V9" s="187"/>
      <c r="W9" s="187"/>
      <c r="X9" s="187">
        <f>SUM(Y9:AC9)</f>
        <v>32038.02</v>
      </c>
      <c r="Y9" s="187"/>
      <c r="Z9" s="187"/>
      <c r="AA9" s="187"/>
      <c r="AB9" s="187"/>
      <c r="AC9" s="187">
        <v>32038.02</v>
      </c>
    </row>
    <row r="10" spans="1:29" ht="22.5" customHeight="1">
      <c r="A10" s="211" t="s">
        <v>196</v>
      </c>
      <c r="B10" s="211" t="s">
        <v>197</v>
      </c>
      <c r="C10" s="187">
        <f t="shared" si="1"/>
        <v>582611.9</v>
      </c>
      <c r="D10" s="187">
        <f t="shared" si="2"/>
        <v>504381.12</v>
      </c>
      <c r="E10" s="187">
        <v>360033</v>
      </c>
      <c r="F10" s="187">
        <v>87478.68</v>
      </c>
      <c r="G10" s="187">
        <v>38269.44</v>
      </c>
      <c r="H10" s="187">
        <v>18600</v>
      </c>
      <c r="I10" s="187">
        <f>SUM(J10:S10)</f>
        <v>76400</v>
      </c>
      <c r="J10" s="187">
        <v>46240</v>
      </c>
      <c r="K10" s="187"/>
      <c r="L10" s="187"/>
      <c r="M10" s="187"/>
      <c r="N10" s="187"/>
      <c r="O10" s="187"/>
      <c r="P10" s="187"/>
      <c r="Q10" s="187"/>
      <c r="R10" s="187">
        <v>12000</v>
      </c>
      <c r="S10" s="187">
        <v>18160</v>
      </c>
      <c r="T10" s="187"/>
      <c r="U10" s="187"/>
      <c r="V10" s="187"/>
      <c r="W10" s="187"/>
      <c r="X10" s="187">
        <f>SUM(Y10:AC10)</f>
        <v>1830.78</v>
      </c>
      <c r="Y10" s="187"/>
      <c r="Z10" s="187"/>
      <c r="AA10" s="187"/>
      <c r="AB10" s="187"/>
      <c r="AC10" s="187">
        <v>1830.78</v>
      </c>
    </row>
    <row r="11" spans="1:29" ht="22.5" customHeight="1">
      <c r="A11" s="211" t="s">
        <v>320</v>
      </c>
      <c r="B11" s="211" t="s">
        <v>199</v>
      </c>
      <c r="C11" s="187">
        <f t="shared" si="1"/>
        <v>2199847.12</v>
      </c>
      <c r="D11" s="187">
        <f t="shared" si="2"/>
        <v>2027785.0799999998</v>
      </c>
      <c r="E11" s="187">
        <v>1495105</v>
      </c>
      <c r="F11" s="187">
        <v>362655.92</v>
      </c>
      <c r="G11" s="187">
        <v>158024.16</v>
      </c>
      <c r="H11" s="187">
        <v>12000</v>
      </c>
      <c r="I11" s="187">
        <v>158800</v>
      </c>
      <c r="J11" s="187">
        <v>13800</v>
      </c>
      <c r="K11" s="187"/>
      <c r="L11" s="187"/>
      <c r="M11" s="187"/>
      <c r="N11" s="187"/>
      <c r="O11" s="187"/>
      <c r="P11" s="187"/>
      <c r="Q11" s="187"/>
      <c r="R11" s="187"/>
      <c r="S11" s="187">
        <v>145000</v>
      </c>
      <c r="T11" s="187"/>
      <c r="U11" s="187"/>
      <c r="V11" s="187"/>
      <c r="W11" s="187"/>
      <c r="X11" s="187">
        <f>SUM(Y11:AC11)</f>
        <v>13262.04</v>
      </c>
      <c r="Y11" s="187"/>
      <c r="Z11" s="187"/>
      <c r="AA11" s="187"/>
      <c r="AB11" s="187"/>
      <c r="AC11" s="187">
        <v>13262.04</v>
      </c>
    </row>
    <row r="12" spans="1:29" ht="22.5" customHeight="1">
      <c r="A12" s="211" t="s">
        <v>200</v>
      </c>
      <c r="B12" s="211" t="s">
        <v>199</v>
      </c>
      <c r="C12" s="187">
        <f t="shared" si="1"/>
        <v>614483.82</v>
      </c>
      <c r="D12" s="187">
        <f t="shared" si="2"/>
        <v>604474.2</v>
      </c>
      <c r="E12" s="187">
        <v>448526</v>
      </c>
      <c r="F12" s="187">
        <v>108680.2</v>
      </c>
      <c r="G12" s="187">
        <v>47268</v>
      </c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>
        <f>SUM(Y12:AC12)</f>
        <v>10009.62</v>
      </c>
      <c r="Y12" s="187"/>
      <c r="Z12" s="187"/>
      <c r="AA12" s="187"/>
      <c r="AB12" s="187"/>
      <c r="AC12" s="187">
        <v>10009.62</v>
      </c>
    </row>
    <row r="13" spans="1:29" ht="22.5" customHeight="1">
      <c r="A13" s="211" t="s">
        <v>201</v>
      </c>
      <c r="B13" s="211" t="s">
        <v>199</v>
      </c>
      <c r="C13" s="187">
        <f t="shared" si="1"/>
        <v>371768.64</v>
      </c>
      <c r="D13" s="187">
        <f t="shared" si="2"/>
        <v>371768.64</v>
      </c>
      <c r="E13" s="187">
        <v>276028</v>
      </c>
      <c r="F13" s="187">
        <v>66491.36</v>
      </c>
      <c r="G13" s="187">
        <v>29249.28</v>
      </c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</row>
    <row r="14" spans="1:29" ht="22.5" customHeight="1">
      <c r="A14" s="211" t="s">
        <v>202</v>
      </c>
      <c r="B14" s="211" t="s">
        <v>199</v>
      </c>
      <c r="C14" s="187">
        <f t="shared" si="1"/>
        <v>877560.06</v>
      </c>
      <c r="D14" s="187">
        <f t="shared" si="2"/>
        <v>875906.76</v>
      </c>
      <c r="E14" s="187">
        <v>649839</v>
      </c>
      <c r="F14" s="187">
        <v>157375.44</v>
      </c>
      <c r="G14" s="187">
        <v>68692.32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>
        <f>SUM(Y14:AC14)</f>
        <v>1653.3</v>
      </c>
      <c r="Y14" s="187"/>
      <c r="Z14" s="187"/>
      <c r="AA14" s="187"/>
      <c r="AB14" s="187"/>
      <c r="AC14" s="187">
        <v>1653.3</v>
      </c>
    </row>
    <row r="15" spans="1:29" ht="15.7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</row>
    <row r="16" spans="1:29" ht="15.7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</row>
    <row r="17" spans="1:29" ht="15.7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</row>
    <row r="18" spans="1:29" ht="15.7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</row>
    <row r="19" spans="1:29" ht="15.7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</row>
    <row r="25" ht="12.75">
      <c r="T25" s="135"/>
    </row>
    <row r="27" ht="12.75">
      <c r="T27" s="219"/>
    </row>
  </sheetData>
  <sheetProtection/>
  <mergeCells count="35">
    <mergeCell ref="A3:AC3"/>
    <mergeCell ref="AB4:AC4"/>
    <mergeCell ref="A5:B5"/>
    <mergeCell ref="D5:H5"/>
    <mergeCell ref="T5:W5"/>
    <mergeCell ref="X5:AC5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</mergeCells>
  <printOptions horizontalCentered="1"/>
  <pageMargins left="0.43000000000000005" right="0.43000000000000005" top="0.63" bottom="0.59" header="0.9" footer="0.51"/>
  <pageSetup fitToHeight="0" fitToWidth="0" horizontalDpi="300" verticalDpi="300" orientation="landscape" pageOrder="overThenDown" paperSize="9" scale="80"/>
  <headerFooter alignWithMargins="0">
    <oddHeader>&amp;C&amp;"+"&amp;20&amp;B一般公共预算基本支出明细表（政府预算经济分类）</oddHeader>
  </headerFooter>
  <ignoredErrors>
    <ignoredError sqref="D9: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2017-12-09T04:19:23Z</cp:lastPrinted>
  <dcterms:created xsi:type="dcterms:W3CDTF">2017-06-02T04:24:00Z</dcterms:created>
  <dcterms:modified xsi:type="dcterms:W3CDTF">2023-02-06T12:11:39Z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